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60" windowWidth="19440" windowHeight="14940"/>
  </bookViews>
  <sheets>
    <sheet name="Расходы" sheetId="3" r:id="rId1"/>
  </sheets>
  <definedNames>
    <definedName name="_xlnm.Print_Titles" localSheetId="0">Расходы!$1:$3</definedName>
  </definedNames>
  <calcPr calcId="145621"/>
</workbook>
</file>

<file path=xl/calcChain.xml><?xml version="1.0" encoding="utf-8"?>
<calcChain xmlns="http://schemas.openxmlformats.org/spreadsheetml/2006/main">
  <c r="I84" i="3"/>
  <c r="I69" s="1"/>
  <c r="J84"/>
  <c r="J69" s="1"/>
  <c r="K84"/>
  <c r="L84"/>
  <c r="H84"/>
  <c r="H69"/>
  <c r="H4" s="1"/>
  <c r="K69"/>
  <c r="L69"/>
  <c r="L4" s="1"/>
  <c r="I50"/>
  <c r="J50"/>
  <c r="K50"/>
  <c r="L50"/>
  <c r="H50"/>
  <c r="I45"/>
  <c r="J45"/>
  <c r="K45"/>
  <c r="L45"/>
  <c r="I6"/>
  <c r="J6"/>
  <c r="K6"/>
  <c r="L6"/>
  <c r="H6"/>
  <c r="N6" s="1"/>
  <c r="K4"/>
  <c r="I134"/>
  <c r="I133" s="1"/>
  <c r="I132" s="1"/>
  <c r="J134"/>
  <c r="J133" s="1"/>
  <c r="J132" s="1"/>
  <c r="K134"/>
  <c r="K133" s="1"/>
  <c r="K132" s="1"/>
  <c r="L134"/>
  <c r="L133" s="1"/>
  <c r="L132" s="1"/>
  <c r="H134"/>
  <c r="H133" s="1"/>
  <c r="I130"/>
  <c r="I129" s="1"/>
  <c r="I128" s="1"/>
  <c r="I127" s="1"/>
  <c r="J130"/>
  <c r="J129" s="1"/>
  <c r="J128" s="1"/>
  <c r="J127" s="1"/>
  <c r="K130"/>
  <c r="K129" s="1"/>
  <c r="K128" s="1"/>
  <c r="K127" s="1"/>
  <c r="L130"/>
  <c r="L129" s="1"/>
  <c r="H130"/>
  <c r="I125"/>
  <c r="I124" s="1"/>
  <c r="J125"/>
  <c r="J124" s="1"/>
  <c r="K125"/>
  <c r="K124" s="1"/>
  <c r="L125"/>
  <c r="L124" s="1"/>
  <c r="H125"/>
  <c r="H124" s="1"/>
  <c r="I122"/>
  <c r="I121" s="1"/>
  <c r="J122"/>
  <c r="J121" s="1"/>
  <c r="K122"/>
  <c r="K121" s="1"/>
  <c r="L122"/>
  <c r="H122"/>
  <c r="H121" s="1"/>
  <c r="I109"/>
  <c r="I108" s="1"/>
  <c r="J109"/>
  <c r="J108" s="1"/>
  <c r="K109"/>
  <c r="K108" s="1"/>
  <c r="L109"/>
  <c r="L108" s="1"/>
  <c r="H109"/>
  <c r="I116"/>
  <c r="I115" s="1"/>
  <c r="J116"/>
  <c r="J115" s="1"/>
  <c r="K116"/>
  <c r="K115" s="1"/>
  <c r="L116"/>
  <c r="I113"/>
  <c r="I112" s="1"/>
  <c r="J113"/>
  <c r="J112" s="1"/>
  <c r="K113"/>
  <c r="K112" s="1"/>
  <c r="L113"/>
  <c r="H113"/>
  <c r="H112" s="1"/>
  <c r="H116"/>
  <c r="H115" s="1"/>
  <c r="N110"/>
  <c r="N111"/>
  <c r="I103"/>
  <c r="I102" s="1"/>
  <c r="J103"/>
  <c r="J102" s="1"/>
  <c r="K103"/>
  <c r="K102" s="1"/>
  <c r="L103"/>
  <c r="L102" s="1"/>
  <c r="H103"/>
  <c r="N104"/>
  <c r="N105"/>
  <c r="I100"/>
  <c r="I99" s="1"/>
  <c r="J100"/>
  <c r="J99" s="1"/>
  <c r="K100"/>
  <c r="K99" s="1"/>
  <c r="L100"/>
  <c r="H100"/>
  <c r="H99" s="1"/>
  <c r="I93"/>
  <c r="J93"/>
  <c r="K93"/>
  <c r="L93"/>
  <c r="I96"/>
  <c r="J96"/>
  <c r="K96"/>
  <c r="L96"/>
  <c r="H93"/>
  <c r="H96"/>
  <c r="N97"/>
  <c r="N94"/>
  <c r="N95"/>
  <c r="N98"/>
  <c r="I89"/>
  <c r="I88" s="1"/>
  <c r="J89"/>
  <c r="J88" s="1"/>
  <c r="K89"/>
  <c r="K88" s="1"/>
  <c r="L89"/>
  <c r="L88" s="1"/>
  <c r="H89"/>
  <c r="H88" s="1"/>
  <c r="I86"/>
  <c r="I85" s="1"/>
  <c r="J86"/>
  <c r="J85" s="1"/>
  <c r="K86"/>
  <c r="K85" s="1"/>
  <c r="L86"/>
  <c r="H86"/>
  <c r="H85" s="1"/>
  <c r="I82"/>
  <c r="I81" s="1"/>
  <c r="J82"/>
  <c r="J81" s="1"/>
  <c r="K82"/>
  <c r="K81" s="1"/>
  <c r="L82"/>
  <c r="L81" s="1"/>
  <c r="H82"/>
  <c r="H81" s="1"/>
  <c r="I79"/>
  <c r="I78" s="1"/>
  <c r="J79"/>
  <c r="J78" s="1"/>
  <c r="K79"/>
  <c r="K78" s="1"/>
  <c r="L79"/>
  <c r="H79"/>
  <c r="H78" s="1"/>
  <c r="I76"/>
  <c r="I75" s="1"/>
  <c r="J76"/>
  <c r="J75" s="1"/>
  <c r="K76"/>
  <c r="K75" s="1"/>
  <c r="L76"/>
  <c r="L75" s="1"/>
  <c r="H76"/>
  <c r="I72"/>
  <c r="I71" s="1"/>
  <c r="I70" s="1"/>
  <c r="J72"/>
  <c r="J71" s="1"/>
  <c r="J70" s="1"/>
  <c r="K72"/>
  <c r="K71" s="1"/>
  <c r="K70" s="1"/>
  <c r="L72"/>
  <c r="L71" s="1"/>
  <c r="H72"/>
  <c r="H71" s="1"/>
  <c r="H70" s="1"/>
  <c r="I67"/>
  <c r="J67"/>
  <c r="K67"/>
  <c r="L67"/>
  <c r="H67"/>
  <c r="I65"/>
  <c r="I64" s="1"/>
  <c r="J65"/>
  <c r="J64" s="1"/>
  <c r="K65"/>
  <c r="K64" s="1"/>
  <c r="L65"/>
  <c r="L64" s="1"/>
  <c r="H65"/>
  <c r="I61"/>
  <c r="I60" s="1"/>
  <c r="J61"/>
  <c r="J60" s="1"/>
  <c r="K61"/>
  <c r="K60" s="1"/>
  <c r="L61"/>
  <c r="L60" s="1"/>
  <c r="H61"/>
  <c r="H60" s="1"/>
  <c r="I57"/>
  <c r="I56" s="1"/>
  <c r="I55" s="1"/>
  <c r="J57"/>
  <c r="J56" s="1"/>
  <c r="J55" s="1"/>
  <c r="K57"/>
  <c r="K56" s="1"/>
  <c r="K55" s="1"/>
  <c r="L57"/>
  <c r="L56" s="1"/>
  <c r="L55" s="1"/>
  <c r="H57"/>
  <c r="H56" s="1"/>
  <c r="I53"/>
  <c r="I52" s="1"/>
  <c r="I51" s="1"/>
  <c r="J53"/>
  <c r="J52" s="1"/>
  <c r="J51" s="1"/>
  <c r="K53"/>
  <c r="K52" s="1"/>
  <c r="K51" s="1"/>
  <c r="L53"/>
  <c r="L52" s="1"/>
  <c r="L51" s="1"/>
  <c r="H53"/>
  <c r="H52" s="1"/>
  <c r="H51" s="1"/>
  <c r="I48"/>
  <c r="I47" s="1"/>
  <c r="I46" s="1"/>
  <c r="J48"/>
  <c r="J47" s="1"/>
  <c r="J46" s="1"/>
  <c r="K48"/>
  <c r="K47" s="1"/>
  <c r="K46" s="1"/>
  <c r="L48"/>
  <c r="L47" s="1"/>
  <c r="H48"/>
  <c r="H47" s="1"/>
  <c r="H46" s="1"/>
  <c r="H45" s="1"/>
  <c r="N45" s="1"/>
  <c r="I41"/>
  <c r="I40" s="1"/>
  <c r="J41"/>
  <c r="J40" s="1"/>
  <c r="K41"/>
  <c r="K40" s="1"/>
  <c r="L41"/>
  <c r="L40" s="1"/>
  <c r="H41"/>
  <c r="H40" s="1"/>
  <c r="I38"/>
  <c r="J38"/>
  <c r="K38"/>
  <c r="L38"/>
  <c r="H38"/>
  <c r="I36"/>
  <c r="I35" s="1"/>
  <c r="J36"/>
  <c r="J35" s="1"/>
  <c r="K36"/>
  <c r="K35" s="1"/>
  <c r="L36"/>
  <c r="L35" s="1"/>
  <c r="H36"/>
  <c r="I32"/>
  <c r="I31" s="1"/>
  <c r="J32"/>
  <c r="J31" s="1"/>
  <c r="K32"/>
  <c r="K31" s="1"/>
  <c r="L32"/>
  <c r="L31" s="1"/>
  <c r="H32"/>
  <c r="H31" s="1"/>
  <c r="I28"/>
  <c r="I27" s="1"/>
  <c r="J28"/>
  <c r="J27" s="1"/>
  <c r="K28"/>
  <c r="K27" s="1"/>
  <c r="L28"/>
  <c r="H28"/>
  <c r="H27" s="1"/>
  <c r="I24"/>
  <c r="I23" s="1"/>
  <c r="I22" s="1"/>
  <c r="J24"/>
  <c r="J23" s="1"/>
  <c r="J22" s="1"/>
  <c r="K24"/>
  <c r="K23" s="1"/>
  <c r="K22" s="1"/>
  <c r="L24"/>
  <c r="H24"/>
  <c r="H23" s="1"/>
  <c r="H22" s="1"/>
  <c r="I19"/>
  <c r="I18" s="1"/>
  <c r="I17" s="1"/>
  <c r="J19"/>
  <c r="J18" s="1"/>
  <c r="J17" s="1"/>
  <c r="K19"/>
  <c r="K18" s="1"/>
  <c r="K17" s="1"/>
  <c r="L19"/>
  <c r="L18" s="1"/>
  <c r="L17" s="1"/>
  <c r="H19"/>
  <c r="H18" s="1"/>
  <c r="H17" s="1"/>
  <c r="I14"/>
  <c r="I13" s="1"/>
  <c r="I12" s="1"/>
  <c r="J14"/>
  <c r="J13" s="1"/>
  <c r="J12" s="1"/>
  <c r="K14"/>
  <c r="K13" s="1"/>
  <c r="K12" s="1"/>
  <c r="L14"/>
  <c r="L13" s="1"/>
  <c r="L12" s="1"/>
  <c r="H14"/>
  <c r="H13" s="1"/>
  <c r="I9"/>
  <c r="I8" s="1"/>
  <c r="I7" s="1"/>
  <c r="J9"/>
  <c r="J8" s="1"/>
  <c r="J7" s="1"/>
  <c r="K9"/>
  <c r="K8" s="1"/>
  <c r="K7" s="1"/>
  <c r="L9"/>
  <c r="L8" s="1"/>
  <c r="L7" s="1"/>
  <c r="H9"/>
  <c r="H8" s="1"/>
  <c r="H7" s="1"/>
  <c r="N29"/>
  <c r="N33"/>
  <c r="N34"/>
  <c r="N37"/>
  <c r="N39"/>
  <c r="N42"/>
  <c r="N43"/>
  <c r="N44"/>
  <c r="N49"/>
  <c r="N54"/>
  <c r="N58"/>
  <c r="N62"/>
  <c r="N63"/>
  <c r="N66"/>
  <c r="N68"/>
  <c r="N73"/>
  <c r="N77"/>
  <c r="N80"/>
  <c r="N83"/>
  <c r="N87"/>
  <c r="N90"/>
  <c r="N101"/>
  <c r="N114"/>
  <c r="N117"/>
  <c r="N118"/>
  <c r="N119"/>
  <c r="N123"/>
  <c r="N126"/>
  <c r="N131"/>
  <c r="N135"/>
  <c r="N137"/>
  <c r="N15"/>
  <c r="N16"/>
  <c r="N20"/>
  <c r="N21"/>
  <c r="N25"/>
  <c r="N26"/>
  <c r="N10"/>
  <c r="N11"/>
  <c r="J4" l="1"/>
  <c r="N84"/>
  <c r="N69"/>
  <c r="I4"/>
  <c r="N50"/>
  <c r="N4"/>
  <c r="N134"/>
  <c r="N132"/>
  <c r="N133"/>
  <c r="H132"/>
  <c r="N125"/>
  <c r="N130"/>
  <c r="L128"/>
  <c r="L127" s="1"/>
  <c r="J120"/>
  <c r="H129"/>
  <c r="H128" s="1"/>
  <c r="K120"/>
  <c r="N124"/>
  <c r="H120"/>
  <c r="I120"/>
  <c r="N122"/>
  <c r="L121"/>
  <c r="N113"/>
  <c r="N109"/>
  <c r="K107"/>
  <c r="J107"/>
  <c r="I107"/>
  <c r="L112"/>
  <c r="N112" s="1"/>
  <c r="L115"/>
  <c r="N115" s="1"/>
  <c r="H108"/>
  <c r="N116"/>
  <c r="N82"/>
  <c r="N76"/>
  <c r="N79"/>
  <c r="N96"/>
  <c r="H75"/>
  <c r="H74" s="1"/>
  <c r="N72"/>
  <c r="N81"/>
  <c r="N88"/>
  <c r="K92"/>
  <c r="K91" s="1"/>
  <c r="N100"/>
  <c r="J92"/>
  <c r="J91" s="1"/>
  <c r="N61"/>
  <c r="H92"/>
  <c r="I92"/>
  <c r="I91" s="1"/>
  <c r="J74"/>
  <c r="I74"/>
  <c r="K74"/>
  <c r="L99"/>
  <c r="N99" s="1"/>
  <c r="L78"/>
  <c r="N78" s="1"/>
  <c r="N93"/>
  <c r="L92"/>
  <c r="N103"/>
  <c r="L59"/>
  <c r="N65"/>
  <c r="N86"/>
  <c r="L85"/>
  <c r="N85" s="1"/>
  <c r="H102"/>
  <c r="N102" s="1"/>
  <c r="N89"/>
  <c r="K59"/>
  <c r="I59"/>
  <c r="N67"/>
  <c r="N48"/>
  <c r="J59"/>
  <c r="N71"/>
  <c r="L70"/>
  <c r="N70" s="1"/>
  <c r="N60"/>
  <c r="J30"/>
  <c r="N40"/>
  <c r="N51"/>
  <c r="H64"/>
  <c r="N64" s="1"/>
  <c r="I30"/>
  <c r="K30"/>
  <c r="N36"/>
  <c r="N56"/>
  <c r="N38"/>
  <c r="H55"/>
  <c r="N55" s="1"/>
  <c r="N57"/>
  <c r="N52"/>
  <c r="N53"/>
  <c r="N47"/>
  <c r="L46"/>
  <c r="N46" s="1"/>
  <c r="N41"/>
  <c r="N31"/>
  <c r="L30"/>
  <c r="N24"/>
  <c r="H35"/>
  <c r="N35" s="1"/>
  <c r="N32"/>
  <c r="N28"/>
  <c r="L27"/>
  <c r="N27" s="1"/>
  <c r="L23"/>
  <c r="N17"/>
  <c r="N19"/>
  <c r="N18"/>
  <c r="N13"/>
  <c r="H12"/>
  <c r="N12" s="1"/>
  <c r="N7"/>
  <c r="N8"/>
  <c r="N14"/>
  <c r="N9"/>
  <c r="J106" l="1"/>
  <c r="N129"/>
  <c r="K106"/>
  <c r="N128"/>
  <c r="H127"/>
  <c r="N127" s="1"/>
  <c r="I106"/>
  <c r="N121"/>
  <c r="L120"/>
  <c r="N120" s="1"/>
  <c r="L107"/>
  <c r="N108"/>
  <c r="H107"/>
  <c r="H106" s="1"/>
  <c r="N75"/>
  <c r="H91"/>
  <c r="N92"/>
  <c r="L91"/>
  <c r="L74"/>
  <c r="N74" s="1"/>
  <c r="H59"/>
  <c r="N59" s="1"/>
  <c r="H30"/>
  <c r="N30" s="1"/>
  <c r="L22"/>
  <c r="N22" s="1"/>
  <c r="N23"/>
  <c r="L106" l="1"/>
  <c r="N106"/>
  <c r="N107"/>
  <c r="N91"/>
</calcChain>
</file>

<file path=xl/sharedStrings.xml><?xml version="1.0" encoding="utf-8"?>
<sst xmlns="http://schemas.openxmlformats.org/spreadsheetml/2006/main" count="1094" uniqueCount="219">
  <si>
    <t>Наименование 
показателя</t>
  </si>
  <si>
    <t>1</t>
  </si>
  <si>
    <t>2</t>
  </si>
  <si>
    <t>3</t>
  </si>
  <si>
    <t>4</t>
  </si>
  <si>
    <t>8</t>
  </si>
  <si>
    <t>9</t>
  </si>
  <si>
    <t>10</t>
  </si>
  <si>
    <t>11</t>
  </si>
  <si>
    <t>12</t>
  </si>
  <si>
    <t>23</t>
  </si>
  <si>
    <t>24</t>
  </si>
  <si>
    <t>25</t>
  </si>
  <si>
    <t>29</t>
  </si>
  <si>
    <t>х</t>
  </si>
  <si>
    <t>-</t>
  </si>
  <si>
    <t xml:space="preserve">в том числе: </t>
  </si>
  <si>
    <t xml:space="preserve">  Иные межбюджетные трансферты</t>
  </si>
  <si>
    <t/>
  </si>
  <si>
    <t>""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</si>
  <si>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</si>
  <si>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</si>
  <si>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</si>
  <si>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</si>
  <si>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</si>
  <si>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</si>
  <si>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</si>
  <si>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</si>
  <si>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</si>
  <si>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</si>
  <si>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</si>
  <si>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</si>
  <si>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</si>
  <si>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</si>
  <si>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</si>
  <si>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</si>
  <si>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</si>
  <si>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</si>
  <si>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</si>
  <si>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</si>
  <si>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</si>
  <si>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</si>
  <si>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</si>
  <si>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</si>
  <si>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</si>
  <si>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</si>
  <si>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</si>
  <si>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</si>
  <si>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</si>
  <si>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</si>
  <si>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</si>
  <si>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</si>
  <si>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</si>
  <si>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</si>
  <si>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</si>
  <si>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</si>
  <si>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</si>
  <si>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иных платежей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</si>
  <si>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</si>
  <si>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</si>
  <si>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</si>
  <si>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</si>
  <si>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</si>
  <si>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</si>
  <si>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</si>
  <si>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</si>
  <si>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</si>
  <si>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</si>
  <si>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</si>
  <si>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</si>
  <si>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</si>
  <si>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</si>
  <si>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</si>
  <si>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</si>
  <si>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</si>
  <si>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</si>
  <si>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 Межбюджетные трансферты</t>
  </si>
  <si>
    <t xml:space="preserve"> 000 0113 0000000000 500</t>
  </si>
  <si>
    <t xml:space="preserve"> 000 0113 0000000000 540</t>
  </si>
  <si>
    <t xml:space="preserve"> 000 0113 0000000000 800</t>
  </si>
  <si>
    <t xml:space="preserve"> 000 0113 0000000000 850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</si>
  <si>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</si>
  <si>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</si>
  <si>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 Уплата прочих налогов, сборов</t>
  </si>
  <si>
    <t xml:space="preserve"> 000 0113 0000000000 852</t>
  </si>
  <si>
    <t xml:space="preserve"> 000 0113 0000000000 853</t>
  </si>
  <si>
    <t xml:space="preserve">  НАЦИОНАЛЬНАЯ ЭКОНОМИКА</t>
  </si>
  <si>
    <t xml:space="preserve"> 000 0400 0000000000 000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</si>
  <si>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</si>
  <si>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</si>
  <si>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</si>
  <si>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</si>
  <si>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</si>
  <si>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</si>
  <si>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</si>
  <si>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</si>
  <si>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</si>
  <si>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</si>
  <si>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</si>
  <si>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</si>
  <si>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</si>
  <si>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</si>
  <si>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</si>
  <si>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</si>
  <si>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</si>
  <si>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</si>
  <si>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</si>
  <si>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</si>
  <si>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</si>
  <si>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</si>
  <si>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</si>
  <si>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</si>
  <si>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</si>
  <si>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</si>
  <si>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</si>
  <si>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</si>
  <si>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</si>
  <si>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</si>
  <si>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</si>
  <si>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</si>
  <si>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</si>
  <si>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</si>
  <si>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</si>
  <si>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</si>
  <si>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</si>
  <si>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</si>
  <si>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</si>
  <si>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</si>
  <si>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</si>
  <si>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</si>
  <si>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</si>
  <si>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</si>
  <si>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Социальное обеспечение и иные выплаты населению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</si>
  <si>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</si>
  <si>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</si>
  <si>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</si>
  <si>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</si>
  <si>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</si>
  <si>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</si>
  <si>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</si>
  <si>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</si>
  <si>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</si>
  <si>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</si>
  <si>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</si>
  <si>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000 0804 0000000000 112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</si>
  <si>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</si>
  <si>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</si>
  <si>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</si>
  <si>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</si>
  <si>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</si>
  <si>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</si>
  <si>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</si>
  <si>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</si>
  <si>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</si>
  <si>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</si>
  <si>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</si>
  <si>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</si>
  <si>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</si>
  <si>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</si>
  <si>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</si>
  <si>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>Результат исполнения бюджета (дефицит / профицит)</t>
  </si>
  <si>
    <t>Уточненный бюджет за 2019 год</t>
  </si>
  <si>
    <t>Кассовое исполнение за 2019 год</t>
  </si>
  <si>
    <t>Процент исполнения к уточненному бюджету за 2019 год</t>
  </si>
  <si>
    <t xml:space="preserve"> 000 0300 0000000000 000</t>
  </si>
  <si>
    <t xml:space="preserve"> 000 0310 0000000000 000</t>
  </si>
  <si>
    <t xml:space="preserve"> 000 0310 0000000000 244</t>
  </si>
  <si>
    <t xml:space="preserve"> 000 0310 0000000000 240</t>
  </si>
  <si>
    <t xml:space="preserve"> 000 0310 0000000000 200</t>
  </si>
  <si>
    <t xml:space="preserve"> НАЦИОНАЛЬНАЯ БЕЗОПАСНОСТЬ И ПРАВООХРАНИТЕЛЬНАЯ ДЕЯТЕЛЬНОСТЬ</t>
  </si>
  <si>
    <t xml:space="preserve"> Обеспечение пожарной безопасности</t>
  </si>
  <si>
    <t xml:space="preserve"> 000 0412 0000000000 540</t>
  </si>
  <si>
    <t xml:space="preserve"> 000 0412 0000000000 500</t>
  </si>
  <si>
    <t xml:space="preserve"> 000 0502 0000000000 414</t>
  </si>
  <si>
    <t xml:space="preserve"> 000 0502 0000000000 410</t>
  </si>
  <si>
    <t xml:space="preserve"> 000 0502 0000000000 400</t>
  </si>
  <si>
    <t>Бюджетные инвестиции в объекты капитального
строительства государственной (муниципальной) собственности</t>
  </si>
  <si>
    <t>Бюджетные инвестиции</t>
  </si>
  <si>
    <t>Капитальные вложения в объекты государственной
(муниципальной) собственности</t>
  </si>
  <si>
    <t xml:space="preserve"> 000 0502 0000000000 811</t>
  </si>
  <si>
    <t xml:space="preserve"> 000 0502 0000000000 810</t>
  </si>
  <si>
    <t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</t>
  </si>
  <si>
    <t>Субсидии юридическим лицам (кроме некоммерческих
организаций), индивидуальным предпринимателям, физическим
лицам - производителям товаров, работ, услуг</t>
  </si>
  <si>
    <t xml:space="preserve"> 000 0503 0000000000 811</t>
  </si>
  <si>
    <t xml:space="preserve"> 000 0503 0000000000 810</t>
  </si>
  <si>
    <t xml:space="preserve"> 000 0503 0000000000 800</t>
  </si>
  <si>
    <t xml:space="preserve"> 000 0505 0000000000 111</t>
  </si>
  <si>
    <t xml:space="preserve"> 000 0505 0000000000 110</t>
  </si>
  <si>
    <t xml:space="preserve"> 000 0505 0000000000 100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</si>
  <si>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</si>
  <si>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</si>
  <si>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</si>
  <si>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000 0505 0000000000 129</t>
  </si>
  <si>
    <t xml:space="preserve"> 000 0505 0000000000 800</t>
  </si>
  <si>
    <t xml:space="preserve"> 000 0505 0000000000 850</t>
  </si>
  <si>
    <t xml:space="preserve"> 000 0505 0000000000 852</t>
  </si>
  <si>
    <t xml:space="preserve"> 000 0505 0000000000 853</t>
  </si>
  <si>
    <t>Иные бюджетные ассигнования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</si>
  <si>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</t>
  </si>
  <si>
    <t>Фонд оплаты труда государственных
(муниципальных) органов</t>
  </si>
  <si>
    <t>Расходы на выплаты персоналу государственных
(муниципальных) органов</t>
  </si>
  <si>
    <t>Взносы по обязательному социальному страхованию
на выплаты по оплате труда работников и иные выплаты
работникам учреждений</t>
  </si>
  <si>
    <t>Фонд оплаты труда учреждений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</si>
  <si>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</si>
  <si>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</si>
  <si>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 xml:space="preserve"> 000 0801 0000000000 119</t>
  </si>
  <si>
    <t xml:space="preserve"> 000 0801 0000000000 111</t>
  </si>
  <si>
    <t xml:space="preserve"> 000 0801 0000000000 110</t>
  </si>
  <si>
    <t xml:space="preserve"> 000 0801 0000000000 100</t>
  </si>
  <si>
    <t xml:space="preserve"> 000 0801 0000000000 853</t>
  </si>
  <si>
    <t xml:space="preserve"> 000 0801 0000000000 852</t>
  </si>
  <si>
    <t xml:space="preserve"> 000 0801 0000000000 851</t>
  </si>
  <si>
    <t xml:space="preserve"> 000 0801 0000000000 850</t>
  </si>
  <si>
    <t xml:space="preserve"> 000 0801 0000000000 800</t>
  </si>
  <si>
    <t xml:space="preserve"> 000 1102 0000000000 540</t>
  </si>
  <si>
    <t xml:space="preserve"> 000 1102 0000000000 500</t>
  </si>
  <si>
    <t xml:space="preserve"> 000 1102 0000000000 000</t>
  </si>
  <si>
    <t>Иные межбюджетные трансферты</t>
  </si>
  <si>
    <t>Межбюджетные трансферты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</si>
</sst>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18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55">
    <xf numFmtId="0" fontId="0" fillId="0" borderId="0" xfId="0"/>
    <xf numFmtId="0" fontId="13" fillId="0" borderId="1" xfId="7" applyFont="1"/>
    <xf numFmtId="0" fontId="17" fillId="0" borderId="0" xfId="0" applyFont="1" applyProtection="1">
      <protection locked="0"/>
    </xf>
    <xf numFmtId="0" fontId="13" fillId="0" borderId="1" xfId="5" applyFont="1"/>
    <xf numFmtId="0" fontId="13" fillId="0" borderId="1" xfId="19" applyFont="1"/>
    <xf numFmtId="49" fontId="13" fillId="0" borderId="49" xfId="36" applyFont="1" applyBorder="1">
      <alignment horizontal="center" vertical="center" wrapText="1"/>
    </xf>
    <xf numFmtId="49" fontId="13" fillId="0" borderId="49" xfId="37" applyFont="1" applyBorder="1">
      <alignment horizontal="center" vertical="center" wrapText="1"/>
    </xf>
    <xf numFmtId="49" fontId="13" fillId="0" borderId="50" xfId="37" applyFont="1" applyBorder="1">
      <alignment horizontal="center" vertical="center" wrapText="1"/>
    </xf>
    <xf numFmtId="165" fontId="13" fillId="0" borderId="49" xfId="16" applyNumberFormat="1" applyFont="1" applyBorder="1" applyAlignment="1">
      <alignment horizontal="center"/>
    </xf>
    <xf numFmtId="0" fontId="13" fillId="2" borderId="1" xfId="56" applyFont="1"/>
    <xf numFmtId="49" fontId="13" fillId="0" borderId="52" xfId="36" applyFont="1" applyBorder="1">
      <alignment horizontal="center" vertical="center" wrapText="1"/>
    </xf>
    <xf numFmtId="0" fontId="13" fillId="0" borderId="49" xfId="11" applyFont="1" applyBorder="1" applyAlignment="1">
      <alignment horizontal="center" vertical="center"/>
    </xf>
    <xf numFmtId="0" fontId="13" fillId="0" borderId="29" xfId="64" applyFont="1">
      <alignment horizontal="left" wrapText="1"/>
    </xf>
    <xf numFmtId="49" fontId="13" fillId="0" borderId="30" xfId="65" applyFont="1" applyBorder="1">
      <alignment horizontal="center" wrapText="1"/>
    </xf>
    <xf numFmtId="4" fontId="13" fillId="0" borderId="30" xfId="66" applyFont="1">
      <alignment horizontal="right"/>
    </xf>
    <xf numFmtId="4" fontId="13" fillId="0" borderId="30" xfId="66" applyFont="1" applyAlignment="1">
      <alignment horizontal="center"/>
    </xf>
    <xf numFmtId="4" fontId="13" fillId="0" borderId="51" xfId="67" applyFont="1" applyBorder="1" applyAlignment="1">
      <alignment horizontal="center"/>
    </xf>
    <xf numFmtId="0" fontId="13" fillId="0" borderId="22" xfId="44" applyFont="1">
      <alignment horizontal="left" wrapText="1" indent="1"/>
    </xf>
    <xf numFmtId="49" fontId="13" fillId="0" borderId="16" xfId="51" applyFont="1">
      <alignment horizontal="center"/>
    </xf>
    <xf numFmtId="49" fontId="13" fillId="0" borderId="52" xfId="70" applyFont="1" applyBorder="1">
      <alignment horizontal="center"/>
    </xf>
    <xf numFmtId="0" fontId="13" fillId="0" borderId="31" xfId="71" applyFont="1">
      <alignment horizontal="left" wrapText="1" indent="2"/>
    </xf>
    <xf numFmtId="49" fontId="13" fillId="0" borderId="30" xfId="73" applyFont="1">
      <alignment horizontal="center"/>
    </xf>
    <xf numFmtId="0" fontId="13" fillId="0" borderId="12" xfId="75" applyFont="1"/>
    <xf numFmtId="0" fontId="13" fillId="0" borderId="34" xfId="76" applyFont="1"/>
    <xf numFmtId="0" fontId="13" fillId="0" borderId="34" xfId="76" applyFont="1" applyAlignment="1">
      <alignment horizontal="center"/>
    </xf>
    <xf numFmtId="0" fontId="16" fillId="0" borderId="35" xfId="77" applyFont="1">
      <alignment horizontal="left" wrapText="1"/>
    </xf>
    <xf numFmtId="49" fontId="13" fillId="0" borderId="37" xfId="79" applyFont="1">
      <alignment horizontal="center" wrapText="1"/>
    </xf>
    <xf numFmtId="4" fontId="13" fillId="0" borderId="19" xfId="80" applyFont="1">
      <alignment horizontal="right"/>
    </xf>
    <xf numFmtId="4" fontId="13" fillId="0" borderId="19" xfId="80" applyFont="1" applyAlignment="1">
      <alignment horizontal="center"/>
    </xf>
    <xf numFmtId="4" fontId="13" fillId="0" borderId="38" xfId="81" applyFont="1" applyAlignment="1">
      <alignment horizontal="center"/>
    </xf>
    <xf numFmtId="0" fontId="13" fillId="0" borderId="15" xfId="83" applyFont="1"/>
    <xf numFmtId="0" fontId="13" fillId="0" borderId="31" xfId="71" applyFont="1" applyFill="1">
      <alignment horizontal="left" wrapText="1" indent="2"/>
    </xf>
    <xf numFmtId="49" fontId="13" fillId="0" borderId="30" xfId="73" applyFont="1" applyFill="1">
      <alignment horizontal="center"/>
    </xf>
    <xf numFmtId="4" fontId="13" fillId="0" borderId="30" xfId="66" applyFont="1" applyFill="1">
      <alignment horizontal="right"/>
    </xf>
    <xf numFmtId="4" fontId="13" fillId="0" borderId="30" xfId="66" applyFont="1" applyFill="1" applyAlignment="1">
      <alignment horizontal="center"/>
    </xf>
    <xf numFmtId="4" fontId="13" fillId="0" borderId="51" xfId="67" applyFont="1" applyFill="1" applyBorder="1" applyAlignment="1">
      <alignment horizontal="center"/>
    </xf>
    <xf numFmtId="49" fontId="13" fillId="0" borderId="16" xfId="36" applyFont="1">
      <alignment horizontal="center" vertical="center" wrapText="1"/>
    </xf>
    <xf numFmtId="49" fontId="13" fillId="0" borderId="16" xfId="36" applyFont="1" applyProtection="1">
      <alignment horizontal="center" vertical="center" wrapText="1"/>
      <protection locked="0"/>
    </xf>
    <xf numFmtId="49" fontId="13" fillId="0" borderId="24" xfId="36" applyFont="1" applyBorder="1" applyProtection="1">
      <alignment horizontal="center" vertical="center" wrapText="1"/>
      <protection locked="0"/>
    </xf>
    <xf numFmtId="49" fontId="13" fillId="0" borderId="47" xfId="36" applyFont="1" applyBorder="1">
      <alignment horizontal="center" vertical="center" wrapText="1"/>
    </xf>
    <xf numFmtId="49" fontId="13" fillId="0" borderId="13" xfId="36" applyFont="1" applyBorder="1">
      <alignment horizontal="center" vertical="center" wrapText="1"/>
    </xf>
    <xf numFmtId="49" fontId="13" fillId="0" borderId="48" xfId="36" applyFont="1" applyBorder="1">
      <alignment horizontal="center" vertical="center" wrapText="1"/>
    </xf>
    <xf numFmtId="49" fontId="13" fillId="0" borderId="5" xfId="36" applyFont="1" applyBorder="1">
      <alignment horizontal="center" vertical="center" wrapText="1"/>
    </xf>
    <xf numFmtId="49" fontId="13" fillId="0" borderId="1" xfId="36" applyFont="1" applyBorder="1">
      <alignment horizontal="center" vertical="center" wrapText="1"/>
    </xf>
    <xf numFmtId="49" fontId="13" fillId="0" borderId="3" xfId="36" applyFont="1" applyBorder="1">
      <alignment horizontal="center" vertical="center" wrapText="1"/>
    </xf>
    <xf numFmtId="49" fontId="13" fillId="0" borderId="2" xfId="36" applyFont="1" applyBorder="1">
      <alignment horizontal="center" vertical="center" wrapText="1"/>
    </xf>
    <xf numFmtId="0" fontId="13" fillId="0" borderId="49" xfId="11" applyFont="1" applyBorder="1" applyAlignment="1">
      <alignment horizontal="center" vertical="center" wrapText="1"/>
    </xf>
    <xf numFmtId="0" fontId="13" fillId="4" borderId="31" xfId="71" applyFont="1" applyFill="1">
      <alignment horizontal="left" wrapText="1" indent="2"/>
    </xf>
    <xf numFmtId="49" fontId="13" fillId="4" borderId="30" xfId="73" applyFont="1" applyFill="1">
      <alignment horizontal="center"/>
    </xf>
    <xf numFmtId="4" fontId="13" fillId="4" borderId="30" xfId="66" applyFont="1" applyFill="1">
      <alignment horizontal="right"/>
    </xf>
    <xf numFmtId="4" fontId="13" fillId="4" borderId="30" xfId="66" applyFont="1" applyFill="1" applyAlignment="1">
      <alignment horizontal="center"/>
    </xf>
    <xf numFmtId="4" fontId="13" fillId="4" borderId="51" xfId="67" applyFont="1" applyFill="1" applyBorder="1" applyAlignment="1">
      <alignment horizontal="center"/>
    </xf>
    <xf numFmtId="165" fontId="13" fillId="4" borderId="49" xfId="16" applyNumberFormat="1" applyFont="1" applyFill="1" applyBorder="1" applyAlignment="1">
      <alignment horizontal="center"/>
    </xf>
    <xf numFmtId="0" fontId="13" fillId="4" borderId="1" xfId="7" applyFont="1" applyFill="1"/>
    <xf numFmtId="0" fontId="17" fillId="4" borderId="0" xfId="0" applyFont="1" applyFill="1" applyProtection="1">
      <protection locked="0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9"/>
  <sheetViews>
    <sheetView tabSelected="1" zoomScaleNormal="100" workbookViewId="0">
      <selection activeCell="A133" sqref="A133:XFD133"/>
    </sheetView>
  </sheetViews>
  <sheetFormatPr defaultRowHeight="15"/>
  <cols>
    <col min="1" max="1" width="55.7109375" style="2" customWidth="1"/>
    <col min="2" max="2" width="24.85546875" style="2" customWidth="1"/>
    <col min="3" max="6" width="9.140625" style="2" hidden="1" customWidth="1"/>
    <col min="7" max="7" width="1.7109375" style="2" hidden="1" customWidth="1"/>
    <col min="8" max="8" width="19.42578125" style="2" customWidth="1"/>
    <col min="9" max="10" width="9.140625" style="2" hidden="1" customWidth="1"/>
    <col min="11" max="11" width="1" style="2" hidden="1" customWidth="1"/>
    <col min="12" max="12" width="19.7109375" style="2" customWidth="1"/>
    <col min="13" max="13" width="9.140625" style="2" hidden="1"/>
    <col min="14" max="14" width="16.28515625" style="2" customWidth="1"/>
    <col min="15" max="15" width="9.140625" style="2" customWidth="1"/>
    <col min="16" max="16384" width="9.140625" style="2"/>
  </cols>
  <sheetData>
    <row r="1" spans="1:15" ht="11.45" customHeight="1">
      <c r="A1" s="36" t="s">
        <v>0</v>
      </c>
      <c r="B1" s="36" t="s">
        <v>20</v>
      </c>
      <c r="C1" s="39" t="s">
        <v>161</v>
      </c>
      <c r="D1" s="40"/>
      <c r="E1" s="40"/>
      <c r="F1" s="40"/>
      <c r="G1" s="40"/>
      <c r="H1" s="41"/>
      <c r="I1" s="39" t="s">
        <v>162</v>
      </c>
      <c r="J1" s="40"/>
      <c r="K1" s="40"/>
      <c r="L1" s="40"/>
      <c r="M1" s="40"/>
      <c r="N1" s="46" t="s">
        <v>163</v>
      </c>
      <c r="O1" s="1"/>
    </row>
    <row r="2" spans="1:15" ht="62.25" customHeight="1">
      <c r="A2" s="37"/>
      <c r="B2" s="38"/>
      <c r="C2" s="42"/>
      <c r="D2" s="43"/>
      <c r="E2" s="43"/>
      <c r="F2" s="43"/>
      <c r="G2" s="43"/>
      <c r="H2" s="44"/>
      <c r="I2" s="42"/>
      <c r="J2" s="43"/>
      <c r="K2" s="43"/>
      <c r="L2" s="43"/>
      <c r="M2" s="45"/>
      <c r="N2" s="46"/>
      <c r="O2" s="1"/>
    </row>
    <row r="3" spans="1:15" ht="19.5" customHeight="1" thickBot="1">
      <c r="A3" s="10" t="s">
        <v>1</v>
      </c>
      <c r="B3" s="5" t="s">
        <v>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3</v>
      </c>
      <c r="I3" s="6" t="s">
        <v>10</v>
      </c>
      <c r="J3" s="6" t="s">
        <v>11</v>
      </c>
      <c r="K3" s="6" t="s">
        <v>12</v>
      </c>
      <c r="L3" s="6" t="s">
        <v>4</v>
      </c>
      <c r="M3" s="7" t="s">
        <v>13</v>
      </c>
      <c r="N3" s="11">
        <v>5</v>
      </c>
      <c r="O3" s="1"/>
    </row>
    <row r="4" spans="1:15" ht="22.5" customHeight="1">
      <c r="A4" s="12" t="s">
        <v>21</v>
      </c>
      <c r="B4" s="13" t="s">
        <v>14</v>
      </c>
      <c r="C4" s="14" t="s">
        <v>15</v>
      </c>
      <c r="D4" s="14" t="s">
        <v>15</v>
      </c>
      <c r="E4" s="14" t="s">
        <v>15</v>
      </c>
      <c r="F4" s="14" t="s">
        <v>15</v>
      </c>
      <c r="G4" s="14" t="s">
        <v>15</v>
      </c>
      <c r="H4" s="15">
        <f>H6+H45+H50+H69+H106+H127+H132</f>
        <v>165828994.69</v>
      </c>
      <c r="I4" s="15" t="e">
        <f t="shared" ref="I4:L4" si="0">I6+I45+I50+I69+I106+I127+I132</f>
        <v>#VALUE!</v>
      </c>
      <c r="J4" s="15" t="e">
        <f t="shared" si="0"/>
        <v>#VALUE!</v>
      </c>
      <c r="K4" s="15" t="e">
        <f t="shared" si="0"/>
        <v>#VALUE!</v>
      </c>
      <c r="L4" s="15">
        <f t="shared" si="0"/>
        <v>160760104.04000002</v>
      </c>
      <c r="M4" s="16" t="s">
        <v>15</v>
      </c>
      <c r="N4" s="8">
        <f>L4/H4*100</f>
        <v>96.943302551236144</v>
      </c>
      <c r="O4" s="1"/>
    </row>
    <row r="5" spans="1:15" ht="14.25" customHeight="1">
      <c r="A5" s="17" t="s">
        <v>16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  <c r="N5" s="8"/>
      <c r="O5" s="1"/>
    </row>
    <row r="6" spans="1:15" s="54" customFormat="1">
      <c r="A6" s="47" t="s">
        <v>22</v>
      </c>
      <c r="B6" s="48" t="s">
        <v>23</v>
      </c>
      <c r="C6" s="49" t="s">
        <v>15</v>
      </c>
      <c r="D6" s="49" t="s">
        <v>15</v>
      </c>
      <c r="E6" s="49" t="s">
        <v>15</v>
      </c>
      <c r="F6" s="49" t="s">
        <v>15</v>
      </c>
      <c r="G6" s="49" t="s">
        <v>15</v>
      </c>
      <c r="H6" s="50">
        <f>H7+H12+H17+H22+H27+H30</f>
        <v>15510500</v>
      </c>
      <c r="I6" s="50" t="e">
        <f t="shared" ref="I6:L6" si="1">I7+I12+I17+I22+I27+I30</f>
        <v>#VALUE!</v>
      </c>
      <c r="J6" s="50" t="e">
        <f t="shared" si="1"/>
        <v>#VALUE!</v>
      </c>
      <c r="K6" s="50" t="e">
        <f t="shared" si="1"/>
        <v>#VALUE!</v>
      </c>
      <c r="L6" s="50">
        <f t="shared" si="1"/>
        <v>15447087.41</v>
      </c>
      <c r="M6" s="51" t="s">
        <v>15</v>
      </c>
      <c r="N6" s="52">
        <f t="shared" ref="N6:N45" si="2">L6/H6*100</f>
        <v>99.591163469907485</v>
      </c>
      <c r="O6" s="53"/>
    </row>
    <row r="7" spans="1:15" s="54" customFormat="1" ht="45">
      <c r="A7" s="47" t="s">
        <v>24</v>
      </c>
      <c r="B7" s="48" t="s">
        <v>25</v>
      </c>
      <c r="C7" s="49" t="s">
        <v>15</v>
      </c>
      <c r="D7" s="49" t="s">
        <v>15</v>
      </c>
      <c r="E7" s="49" t="s">
        <v>15</v>
      </c>
      <c r="F7" s="49" t="s">
        <v>15</v>
      </c>
      <c r="G7" s="49" t="s">
        <v>15</v>
      </c>
      <c r="H7" s="50">
        <f>H8</f>
        <v>1745000</v>
      </c>
      <c r="I7" s="50" t="e">
        <f t="shared" ref="I7:L7" si="3">I8</f>
        <v>#VALUE!</v>
      </c>
      <c r="J7" s="50" t="e">
        <f t="shared" si="3"/>
        <v>#VALUE!</v>
      </c>
      <c r="K7" s="50" t="e">
        <f t="shared" si="3"/>
        <v>#VALUE!</v>
      </c>
      <c r="L7" s="50">
        <f t="shared" si="3"/>
        <v>1743037.62</v>
      </c>
      <c r="M7" s="51" t="s">
        <v>15</v>
      </c>
      <c r="N7" s="52">
        <f t="shared" si="2"/>
        <v>99.887542693409742</v>
      </c>
      <c r="O7" s="53"/>
    </row>
    <row r="8" spans="1:15" ht="75">
      <c r="A8" s="20" t="s">
        <v>26</v>
      </c>
      <c r="B8" s="21" t="s">
        <v>27</v>
      </c>
      <c r="C8" s="14" t="s">
        <v>15</v>
      </c>
      <c r="D8" s="14" t="s">
        <v>15</v>
      </c>
      <c r="E8" s="14" t="s">
        <v>15</v>
      </c>
      <c r="F8" s="14" t="s">
        <v>15</v>
      </c>
      <c r="G8" s="14" t="s">
        <v>15</v>
      </c>
      <c r="H8" s="15">
        <f>H9</f>
        <v>1745000</v>
      </c>
      <c r="I8" s="15" t="e">
        <f t="shared" ref="I8:L8" si="4">I9</f>
        <v>#VALUE!</v>
      </c>
      <c r="J8" s="15" t="e">
        <f t="shared" si="4"/>
        <v>#VALUE!</v>
      </c>
      <c r="K8" s="15" t="e">
        <f t="shared" si="4"/>
        <v>#VALUE!</v>
      </c>
      <c r="L8" s="15">
        <f t="shared" si="4"/>
        <v>1743037.62</v>
      </c>
      <c r="M8" s="16" t="s">
        <v>15</v>
      </c>
      <c r="N8" s="8">
        <f t="shared" si="2"/>
        <v>99.887542693409742</v>
      </c>
      <c r="O8" s="1"/>
    </row>
    <row r="9" spans="1:15" ht="30">
      <c r="A9" s="20" t="s">
        <v>28</v>
      </c>
      <c r="B9" s="21" t="s">
        <v>29</v>
      </c>
      <c r="C9" s="14" t="s">
        <v>15</v>
      </c>
      <c r="D9" s="14" t="s">
        <v>15</v>
      </c>
      <c r="E9" s="14" t="s">
        <v>15</v>
      </c>
      <c r="F9" s="14" t="s">
        <v>15</v>
      </c>
      <c r="G9" s="14" t="s">
        <v>15</v>
      </c>
      <c r="H9" s="15">
        <f>H10+H11</f>
        <v>1745000</v>
      </c>
      <c r="I9" s="15" t="e">
        <f t="shared" ref="I9:L9" si="5">I10+I11</f>
        <v>#VALUE!</v>
      </c>
      <c r="J9" s="15" t="e">
        <f t="shared" si="5"/>
        <v>#VALUE!</v>
      </c>
      <c r="K9" s="15" t="e">
        <f t="shared" si="5"/>
        <v>#VALUE!</v>
      </c>
      <c r="L9" s="15">
        <f t="shared" si="5"/>
        <v>1743037.62</v>
      </c>
      <c r="M9" s="16" t="s">
        <v>15</v>
      </c>
      <c r="N9" s="8">
        <f t="shared" si="2"/>
        <v>99.887542693409742</v>
      </c>
      <c r="O9" s="1"/>
    </row>
    <row r="10" spans="1:15" ht="30">
      <c r="A10" s="20" t="s">
        <v>30</v>
      </c>
      <c r="B10" s="21" t="s">
        <v>31</v>
      </c>
      <c r="C10" s="14" t="s">
        <v>15</v>
      </c>
      <c r="D10" s="14" t="s">
        <v>15</v>
      </c>
      <c r="E10" s="14" t="s">
        <v>15</v>
      </c>
      <c r="F10" s="14" t="s">
        <v>15</v>
      </c>
      <c r="G10" s="14" t="s">
        <v>15</v>
      </c>
      <c r="H10" s="15">
        <v>1342000</v>
      </c>
      <c r="I10" s="15" t="s">
        <v>15</v>
      </c>
      <c r="J10" s="15" t="s">
        <v>15</v>
      </c>
      <c r="K10" s="15" t="s">
        <v>15</v>
      </c>
      <c r="L10" s="15">
        <v>1340887.79</v>
      </c>
      <c r="M10" s="16" t="s">
        <v>15</v>
      </c>
      <c r="N10" s="8">
        <f t="shared" si="2"/>
        <v>99.917122950819675</v>
      </c>
      <c r="O10" s="1"/>
    </row>
    <row r="11" spans="1:15" ht="45">
      <c r="A11" s="20" t="s">
        <v>32</v>
      </c>
      <c r="B11" s="21" t="s">
        <v>33</v>
      </c>
      <c r="C11" s="14" t="s">
        <v>15</v>
      </c>
      <c r="D11" s="14" t="s">
        <v>15</v>
      </c>
      <c r="E11" s="14" t="s">
        <v>15</v>
      </c>
      <c r="F11" s="14" t="s">
        <v>15</v>
      </c>
      <c r="G11" s="14" t="s">
        <v>15</v>
      </c>
      <c r="H11" s="15">
        <v>403000</v>
      </c>
      <c r="I11" s="15" t="s">
        <v>15</v>
      </c>
      <c r="J11" s="15" t="s">
        <v>15</v>
      </c>
      <c r="K11" s="15" t="s">
        <v>15</v>
      </c>
      <c r="L11" s="15">
        <v>402149.83</v>
      </c>
      <c r="M11" s="16" t="s">
        <v>15</v>
      </c>
      <c r="N11" s="8">
        <f t="shared" si="2"/>
        <v>99.789039702233254</v>
      </c>
      <c r="O11" s="1"/>
    </row>
    <row r="12" spans="1:15" s="54" customFormat="1" ht="45">
      <c r="A12" s="47" t="s">
        <v>34</v>
      </c>
      <c r="B12" s="48" t="s">
        <v>35</v>
      </c>
      <c r="C12" s="49" t="s">
        <v>15</v>
      </c>
      <c r="D12" s="49" t="s">
        <v>15</v>
      </c>
      <c r="E12" s="49" t="s">
        <v>15</v>
      </c>
      <c r="F12" s="49" t="s">
        <v>15</v>
      </c>
      <c r="G12" s="49" t="s">
        <v>15</v>
      </c>
      <c r="H12" s="50">
        <f>H13</f>
        <v>1381000</v>
      </c>
      <c r="I12" s="50" t="e">
        <f t="shared" ref="I12:L12" si="6">I13</f>
        <v>#VALUE!</v>
      </c>
      <c r="J12" s="50" t="e">
        <f t="shared" si="6"/>
        <v>#VALUE!</v>
      </c>
      <c r="K12" s="50" t="e">
        <f t="shared" si="6"/>
        <v>#VALUE!</v>
      </c>
      <c r="L12" s="50">
        <f t="shared" si="6"/>
        <v>1379800.3900000001</v>
      </c>
      <c r="M12" s="51" t="s">
        <v>15</v>
      </c>
      <c r="N12" s="52">
        <f t="shared" si="2"/>
        <v>99.913134685010874</v>
      </c>
      <c r="O12" s="53"/>
    </row>
    <row r="13" spans="1:15" ht="75">
      <c r="A13" s="20" t="s">
        <v>26</v>
      </c>
      <c r="B13" s="21" t="s">
        <v>36</v>
      </c>
      <c r="C13" s="14" t="s">
        <v>15</v>
      </c>
      <c r="D13" s="14" t="s">
        <v>15</v>
      </c>
      <c r="E13" s="14" t="s">
        <v>15</v>
      </c>
      <c r="F13" s="14" t="s">
        <v>15</v>
      </c>
      <c r="G13" s="14" t="s">
        <v>15</v>
      </c>
      <c r="H13" s="15">
        <f>H14</f>
        <v>1381000</v>
      </c>
      <c r="I13" s="15" t="e">
        <f t="shared" ref="I13:L13" si="7">I14</f>
        <v>#VALUE!</v>
      </c>
      <c r="J13" s="15" t="e">
        <f t="shared" si="7"/>
        <v>#VALUE!</v>
      </c>
      <c r="K13" s="15" t="e">
        <f t="shared" si="7"/>
        <v>#VALUE!</v>
      </c>
      <c r="L13" s="15">
        <f t="shared" si="7"/>
        <v>1379800.3900000001</v>
      </c>
      <c r="M13" s="16" t="s">
        <v>15</v>
      </c>
      <c r="N13" s="8">
        <f t="shared" si="2"/>
        <v>99.913134685010874</v>
      </c>
      <c r="O13" s="1"/>
    </row>
    <row r="14" spans="1:15" ht="30">
      <c r="A14" s="20" t="s">
        <v>28</v>
      </c>
      <c r="B14" s="21" t="s">
        <v>37</v>
      </c>
      <c r="C14" s="14" t="s">
        <v>15</v>
      </c>
      <c r="D14" s="14" t="s">
        <v>15</v>
      </c>
      <c r="E14" s="14" t="s">
        <v>15</v>
      </c>
      <c r="F14" s="14" t="s">
        <v>15</v>
      </c>
      <c r="G14" s="14" t="s">
        <v>15</v>
      </c>
      <c r="H14" s="15">
        <f>H15+H16</f>
        <v>1381000</v>
      </c>
      <c r="I14" s="15" t="e">
        <f t="shared" ref="I14:L14" si="8">I15+I16</f>
        <v>#VALUE!</v>
      </c>
      <c r="J14" s="15" t="e">
        <f t="shared" si="8"/>
        <v>#VALUE!</v>
      </c>
      <c r="K14" s="15" t="e">
        <f t="shared" si="8"/>
        <v>#VALUE!</v>
      </c>
      <c r="L14" s="15">
        <f t="shared" si="8"/>
        <v>1379800.3900000001</v>
      </c>
      <c r="M14" s="16" t="s">
        <v>15</v>
      </c>
      <c r="N14" s="8">
        <f t="shared" si="2"/>
        <v>99.913134685010874</v>
      </c>
      <c r="O14" s="1"/>
    </row>
    <row r="15" spans="1:15" ht="30">
      <c r="A15" s="20" t="s">
        <v>30</v>
      </c>
      <c r="B15" s="21" t="s">
        <v>38</v>
      </c>
      <c r="C15" s="14" t="s">
        <v>15</v>
      </c>
      <c r="D15" s="14" t="s">
        <v>15</v>
      </c>
      <c r="E15" s="14" t="s">
        <v>15</v>
      </c>
      <c r="F15" s="14" t="s">
        <v>15</v>
      </c>
      <c r="G15" s="14" t="s">
        <v>15</v>
      </c>
      <c r="H15" s="15">
        <v>1064000</v>
      </c>
      <c r="I15" s="15" t="s">
        <v>15</v>
      </c>
      <c r="J15" s="15" t="s">
        <v>15</v>
      </c>
      <c r="K15" s="15" t="s">
        <v>15</v>
      </c>
      <c r="L15" s="15">
        <v>1063542.04</v>
      </c>
      <c r="M15" s="16" t="s">
        <v>15</v>
      </c>
      <c r="N15" s="8">
        <f t="shared" si="2"/>
        <v>99.956958646616542</v>
      </c>
      <c r="O15" s="1"/>
    </row>
    <row r="16" spans="1:15" ht="45">
      <c r="A16" s="20" t="s">
        <v>32</v>
      </c>
      <c r="B16" s="21" t="s">
        <v>39</v>
      </c>
      <c r="C16" s="14" t="s">
        <v>15</v>
      </c>
      <c r="D16" s="14" t="s">
        <v>15</v>
      </c>
      <c r="E16" s="14" t="s">
        <v>15</v>
      </c>
      <c r="F16" s="14" t="s">
        <v>15</v>
      </c>
      <c r="G16" s="14" t="s">
        <v>15</v>
      </c>
      <c r="H16" s="15">
        <v>317000</v>
      </c>
      <c r="I16" s="15" t="s">
        <v>15</v>
      </c>
      <c r="J16" s="15" t="s">
        <v>15</v>
      </c>
      <c r="K16" s="15" t="s">
        <v>15</v>
      </c>
      <c r="L16" s="15">
        <v>316258.34999999998</v>
      </c>
      <c r="M16" s="16" t="s">
        <v>15</v>
      </c>
      <c r="N16" s="8">
        <f t="shared" si="2"/>
        <v>99.76604100946372</v>
      </c>
      <c r="O16" s="1"/>
    </row>
    <row r="17" spans="1:15" s="54" customFormat="1" ht="60">
      <c r="A17" s="47" t="s">
        <v>40</v>
      </c>
      <c r="B17" s="48" t="s">
        <v>41</v>
      </c>
      <c r="C17" s="49" t="s">
        <v>15</v>
      </c>
      <c r="D17" s="49" t="s">
        <v>15</v>
      </c>
      <c r="E17" s="49" t="s">
        <v>15</v>
      </c>
      <c r="F17" s="49" t="s">
        <v>15</v>
      </c>
      <c r="G17" s="49" t="s">
        <v>15</v>
      </c>
      <c r="H17" s="50">
        <f>H18</f>
        <v>1882000</v>
      </c>
      <c r="I17" s="50" t="e">
        <f t="shared" ref="I17:L17" si="9">I18</f>
        <v>#VALUE!</v>
      </c>
      <c r="J17" s="50" t="e">
        <f t="shared" si="9"/>
        <v>#VALUE!</v>
      </c>
      <c r="K17" s="50" t="e">
        <f t="shared" si="9"/>
        <v>#VALUE!</v>
      </c>
      <c r="L17" s="50">
        <f t="shared" si="9"/>
        <v>1874024.4300000002</v>
      </c>
      <c r="M17" s="51" t="s">
        <v>15</v>
      </c>
      <c r="N17" s="52">
        <f t="shared" si="2"/>
        <v>99.576218384697128</v>
      </c>
      <c r="O17" s="53"/>
    </row>
    <row r="18" spans="1:15" ht="75">
      <c r="A18" s="20" t="s">
        <v>26</v>
      </c>
      <c r="B18" s="21" t="s">
        <v>42</v>
      </c>
      <c r="C18" s="14" t="s">
        <v>15</v>
      </c>
      <c r="D18" s="14" t="s">
        <v>15</v>
      </c>
      <c r="E18" s="14" t="s">
        <v>15</v>
      </c>
      <c r="F18" s="14" t="s">
        <v>15</v>
      </c>
      <c r="G18" s="14" t="s">
        <v>15</v>
      </c>
      <c r="H18" s="15">
        <f>H19</f>
        <v>1882000</v>
      </c>
      <c r="I18" s="15" t="e">
        <f t="shared" ref="I18:L18" si="10">I19</f>
        <v>#VALUE!</v>
      </c>
      <c r="J18" s="15" t="e">
        <f t="shared" si="10"/>
        <v>#VALUE!</v>
      </c>
      <c r="K18" s="15" t="e">
        <f t="shared" si="10"/>
        <v>#VALUE!</v>
      </c>
      <c r="L18" s="15">
        <f t="shared" si="10"/>
        <v>1874024.4300000002</v>
      </c>
      <c r="M18" s="16" t="s">
        <v>15</v>
      </c>
      <c r="N18" s="8">
        <f t="shared" si="2"/>
        <v>99.576218384697128</v>
      </c>
      <c r="O18" s="1"/>
    </row>
    <row r="19" spans="1:15" ht="30">
      <c r="A19" s="20" t="s">
        <v>28</v>
      </c>
      <c r="B19" s="21" t="s">
        <v>43</v>
      </c>
      <c r="C19" s="14" t="s">
        <v>15</v>
      </c>
      <c r="D19" s="14" t="s">
        <v>15</v>
      </c>
      <c r="E19" s="14" t="s">
        <v>15</v>
      </c>
      <c r="F19" s="14" t="s">
        <v>15</v>
      </c>
      <c r="G19" s="14" t="s">
        <v>15</v>
      </c>
      <c r="H19" s="15">
        <f>H20+H21</f>
        <v>1882000</v>
      </c>
      <c r="I19" s="15" t="e">
        <f t="shared" ref="I19:L19" si="11">I20+I21</f>
        <v>#VALUE!</v>
      </c>
      <c r="J19" s="15" t="e">
        <f t="shared" si="11"/>
        <v>#VALUE!</v>
      </c>
      <c r="K19" s="15" t="e">
        <f t="shared" si="11"/>
        <v>#VALUE!</v>
      </c>
      <c r="L19" s="15">
        <f t="shared" si="11"/>
        <v>1874024.4300000002</v>
      </c>
      <c r="M19" s="16" t="s">
        <v>15</v>
      </c>
      <c r="N19" s="8">
        <f t="shared" si="2"/>
        <v>99.576218384697128</v>
      </c>
      <c r="O19" s="1"/>
    </row>
    <row r="20" spans="1:15" ht="30">
      <c r="A20" s="20" t="s">
        <v>30</v>
      </c>
      <c r="B20" s="21" t="s">
        <v>44</v>
      </c>
      <c r="C20" s="14" t="s">
        <v>15</v>
      </c>
      <c r="D20" s="14" t="s">
        <v>15</v>
      </c>
      <c r="E20" s="14" t="s">
        <v>15</v>
      </c>
      <c r="F20" s="14" t="s">
        <v>15</v>
      </c>
      <c r="G20" s="14" t="s">
        <v>15</v>
      </c>
      <c r="H20" s="15">
        <v>1446000</v>
      </c>
      <c r="I20" s="15" t="s">
        <v>15</v>
      </c>
      <c r="J20" s="15" t="s">
        <v>15</v>
      </c>
      <c r="K20" s="15" t="s">
        <v>15</v>
      </c>
      <c r="L20" s="15">
        <v>1441046.57</v>
      </c>
      <c r="M20" s="16" t="s">
        <v>15</v>
      </c>
      <c r="N20" s="8">
        <f t="shared" si="2"/>
        <v>99.657439142461968</v>
      </c>
      <c r="O20" s="1"/>
    </row>
    <row r="21" spans="1:15" ht="45">
      <c r="A21" s="20" t="s">
        <v>32</v>
      </c>
      <c r="B21" s="21" t="s">
        <v>45</v>
      </c>
      <c r="C21" s="14" t="s">
        <v>15</v>
      </c>
      <c r="D21" s="14" t="s">
        <v>15</v>
      </c>
      <c r="E21" s="14" t="s">
        <v>15</v>
      </c>
      <c r="F21" s="14" t="s">
        <v>15</v>
      </c>
      <c r="G21" s="14" t="s">
        <v>15</v>
      </c>
      <c r="H21" s="15">
        <v>436000</v>
      </c>
      <c r="I21" s="15" t="s">
        <v>15</v>
      </c>
      <c r="J21" s="15" t="s">
        <v>15</v>
      </c>
      <c r="K21" s="15" t="s">
        <v>15</v>
      </c>
      <c r="L21" s="15">
        <v>432977.86</v>
      </c>
      <c r="M21" s="16" t="s">
        <v>15</v>
      </c>
      <c r="N21" s="8">
        <f t="shared" si="2"/>
        <v>99.306848623853199</v>
      </c>
      <c r="O21" s="1"/>
    </row>
    <row r="22" spans="1:15" s="54" customFormat="1" ht="30.75" customHeight="1">
      <c r="A22" s="47" t="s">
        <v>49</v>
      </c>
      <c r="B22" s="48" t="s">
        <v>50</v>
      </c>
      <c r="C22" s="49" t="s">
        <v>15</v>
      </c>
      <c r="D22" s="49" t="s">
        <v>15</v>
      </c>
      <c r="E22" s="49" t="s">
        <v>15</v>
      </c>
      <c r="F22" s="49" t="s">
        <v>15</v>
      </c>
      <c r="G22" s="49" t="s">
        <v>15</v>
      </c>
      <c r="H22" s="50">
        <f>H23</f>
        <v>1639000</v>
      </c>
      <c r="I22" s="50" t="e">
        <f t="shared" ref="I22:L22" si="12">I23</f>
        <v>#VALUE!</v>
      </c>
      <c r="J22" s="50" t="e">
        <f t="shared" si="12"/>
        <v>#VALUE!</v>
      </c>
      <c r="K22" s="50" t="e">
        <f t="shared" si="12"/>
        <v>#VALUE!</v>
      </c>
      <c r="L22" s="50">
        <f t="shared" si="12"/>
        <v>1633320.1400000001</v>
      </c>
      <c r="M22" s="51" t="s">
        <v>15</v>
      </c>
      <c r="N22" s="52">
        <f t="shared" si="2"/>
        <v>99.653455765710802</v>
      </c>
      <c r="O22" s="53"/>
    </row>
    <row r="23" spans="1:15" ht="75">
      <c r="A23" s="20" t="s">
        <v>26</v>
      </c>
      <c r="B23" s="21" t="s">
        <v>51</v>
      </c>
      <c r="C23" s="14" t="s">
        <v>15</v>
      </c>
      <c r="D23" s="14" t="s">
        <v>15</v>
      </c>
      <c r="E23" s="14" t="s">
        <v>15</v>
      </c>
      <c r="F23" s="14" t="s">
        <v>15</v>
      </c>
      <c r="G23" s="14" t="s">
        <v>15</v>
      </c>
      <c r="H23" s="15">
        <f>H24</f>
        <v>1639000</v>
      </c>
      <c r="I23" s="15" t="e">
        <f t="shared" ref="I23:L23" si="13">I24</f>
        <v>#VALUE!</v>
      </c>
      <c r="J23" s="15" t="e">
        <f t="shared" si="13"/>
        <v>#VALUE!</v>
      </c>
      <c r="K23" s="15" t="e">
        <f t="shared" si="13"/>
        <v>#VALUE!</v>
      </c>
      <c r="L23" s="15">
        <f t="shared" si="13"/>
        <v>1633320.1400000001</v>
      </c>
      <c r="M23" s="16" t="s">
        <v>15</v>
      </c>
      <c r="N23" s="8">
        <f t="shared" si="2"/>
        <v>99.653455765710802</v>
      </c>
      <c r="O23" s="1"/>
    </row>
    <row r="24" spans="1:15" ht="30">
      <c r="A24" s="20" t="s">
        <v>28</v>
      </c>
      <c r="B24" s="21" t="s">
        <v>52</v>
      </c>
      <c r="C24" s="14" t="s">
        <v>15</v>
      </c>
      <c r="D24" s="14" t="s">
        <v>15</v>
      </c>
      <c r="E24" s="14" t="s">
        <v>15</v>
      </c>
      <c r="F24" s="14" t="s">
        <v>15</v>
      </c>
      <c r="G24" s="14" t="s">
        <v>15</v>
      </c>
      <c r="H24" s="15">
        <f>H25+H26</f>
        <v>1639000</v>
      </c>
      <c r="I24" s="15" t="e">
        <f t="shared" ref="I24:L24" si="14">I25+I26</f>
        <v>#VALUE!</v>
      </c>
      <c r="J24" s="15" t="e">
        <f t="shared" si="14"/>
        <v>#VALUE!</v>
      </c>
      <c r="K24" s="15" t="e">
        <f t="shared" si="14"/>
        <v>#VALUE!</v>
      </c>
      <c r="L24" s="15">
        <f t="shared" si="14"/>
        <v>1633320.1400000001</v>
      </c>
      <c r="M24" s="16" t="s">
        <v>15</v>
      </c>
      <c r="N24" s="8">
        <f t="shared" si="2"/>
        <v>99.653455765710802</v>
      </c>
      <c r="O24" s="1"/>
    </row>
    <row r="25" spans="1:15" ht="30">
      <c r="A25" s="20" t="s">
        <v>30</v>
      </c>
      <c r="B25" s="21" t="s">
        <v>53</v>
      </c>
      <c r="C25" s="14" t="s">
        <v>15</v>
      </c>
      <c r="D25" s="14" t="s">
        <v>15</v>
      </c>
      <c r="E25" s="14" t="s">
        <v>15</v>
      </c>
      <c r="F25" s="14" t="s">
        <v>15</v>
      </c>
      <c r="G25" s="14" t="s">
        <v>15</v>
      </c>
      <c r="H25" s="15">
        <v>1263000</v>
      </c>
      <c r="I25" s="15" t="s">
        <v>15</v>
      </c>
      <c r="J25" s="15" t="s">
        <v>15</v>
      </c>
      <c r="K25" s="15" t="s">
        <v>15</v>
      </c>
      <c r="L25" s="15">
        <v>1258129.54</v>
      </c>
      <c r="M25" s="16" t="s">
        <v>15</v>
      </c>
      <c r="N25" s="8">
        <f t="shared" si="2"/>
        <v>99.614373713380843</v>
      </c>
      <c r="O25" s="1"/>
    </row>
    <row r="26" spans="1:15" ht="45">
      <c r="A26" s="20" t="s">
        <v>32</v>
      </c>
      <c r="B26" s="21" t="s">
        <v>54</v>
      </c>
      <c r="C26" s="14" t="s">
        <v>15</v>
      </c>
      <c r="D26" s="14" t="s">
        <v>15</v>
      </c>
      <c r="E26" s="14" t="s">
        <v>15</v>
      </c>
      <c r="F26" s="14" t="s">
        <v>15</v>
      </c>
      <c r="G26" s="14" t="s">
        <v>15</v>
      </c>
      <c r="H26" s="15">
        <v>376000</v>
      </c>
      <c r="I26" s="15" t="s">
        <v>15</v>
      </c>
      <c r="J26" s="15" t="s">
        <v>15</v>
      </c>
      <c r="K26" s="15" t="s">
        <v>15</v>
      </c>
      <c r="L26" s="15">
        <v>375190.6</v>
      </c>
      <c r="M26" s="16" t="s">
        <v>15</v>
      </c>
      <c r="N26" s="8">
        <f t="shared" si="2"/>
        <v>99.784734042553183</v>
      </c>
      <c r="O26" s="1"/>
    </row>
    <row r="27" spans="1:15" s="54" customFormat="1">
      <c r="A27" s="47" t="s">
        <v>58</v>
      </c>
      <c r="B27" s="48" t="s">
        <v>59</v>
      </c>
      <c r="C27" s="49" t="s">
        <v>15</v>
      </c>
      <c r="D27" s="49" t="s">
        <v>15</v>
      </c>
      <c r="E27" s="49" t="s">
        <v>15</v>
      </c>
      <c r="F27" s="49" t="s">
        <v>15</v>
      </c>
      <c r="G27" s="49" t="s">
        <v>15</v>
      </c>
      <c r="H27" s="50">
        <f>H28</f>
        <v>1832500</v>
      </c>
      <c r="I27" s="50" t="str">
        <f t="shared" ref="I27:L27" si="15">I28</f>
        <v>-</v>
      </c>
      <c r="J27" s="50" t="str">
        <f t="shared" si="15"/>
        <v>-</v>
      </c>
      <c r="K27" s="50" t="str">
        <f t="shared" si="15"/>
        <v>-</v>
      </c>
      <c r="L27" s="50">
        <f t="shared" si="15"/>
        <v>1832500</v>
      </c>
      <c r="M27" s="51" t="s">
        <v>15</v>
      </c>
      <c r="N27" s="52">
        <f t="shared" si="2"/>
        <v>100</v>
      </c>
      <c r="O27" s="53"/>
    </row>
    <row r="28" spans="1:15">
      <c r="A28" s="20" t="s">
        <v>55</v>
      </c>
      <c r="B28" s="21" t="s">
        <v>60</v>
      </c>
      <c r="C28" s="14" t="s">
        <v>15</v>
      </c>
      <c r="D28" s="14" t="s">
        <v>15</v>
      </c>
      <c r="E28" s="14" t="s">
        <v>15</v>
      </c>
      <c r="F28" s="14" t="s">
        <v>15</v>
      </c>
      <c r="G28" s="14" t="s">
        <v>15</v>
      </c>
      <c r="H28" s="15">
        <f>H29</f>
        <v>1832500</v>
      </c>
      <c r="I28" s="15" t="str">
        <f t="shared" ref="I28:L28" si="16">I29</f>
        <v>-</v>
      </c>
      <c r="J28" s="15" t="str">
        <f t="shared" si="16"/>
        <v>-</v>
      </c>
      <c r="K28" s="15" t="str">
        <f t="shared" si="16"/>
        <v>-</v>
      </c>
      <c r="L28" s="15">
        <f t="shared" si="16"/>
        <v>1832500</v>
      </c>
      <c r="M28" s="16" t="s">
        <v>15</v>
      </c>
      <c r="N28" s="8">
        <f t="shared" si="2"/>
        <v>100</v>
      </c>
      <c r="O28" s="1"/>
    </row>
    <row r="29" spans="1:15">
      <c r="A29" s="20" t="s">
        <v>61</v>
      </c>
      <c r="B29" s="21" t="s">
        <v>62</v>
      </c>
      <c r="C29" s="14" t="s">
        <v>15</v>
      </c>
      <c r="D29" s="14" t="s">
        <v>15</v>
      </c>
      <c r="E29" s="14" t="s">
        <v>15</v>
      </c>
      <c r="F29" s="14" t="s">
        <v>15</v>
      </c>
      <c r="G29" s="14" t="s">
        <v>15</v>
      </c>
      <c r="H29" s="15">
        <v>1832500</v>
      </c>
      <c r="I29" s="15" t="s">
        <v>15</v>
      </c>
      <c r="J29" s="15" t="s">
        <v>15</v>
      </c>
      <c r="K29" s="15" t="s">
        <v>15</v>
      </c>
      <c r="L29" s="15">
        <v>1832500</v>
      </c>
      <c r="M29" s="16" t="s">
        <v>15</v>
      </c>
      <c r="N29" s="8">
        <f t="shared" si="2"/>
        <v>100</v>
      </c>
      <c r="O29" s="1"/>
    </row>
    <row r="30" spans="1:15" s="54" customFormat="1">
      <c r="A30" s="47" t="s">
        <v>63</v>
      </c>
      <c r="B30" s="48" t="s">
        <v>64</v>
      </c>
      <c r="C30" s="49" t="s">
        <v>15</v>
      </c>
      <c r="D30" s="49" t="s">
        <v>15</v>
      </c>
      <c r="E30" s="49" t="s">
        <v>15</v>
      </c>
      <c r="F30" s="49" t="s">
        <v>15</v>
      </c>
      <c r="G30" s="49" t="s">
        <v>15</v>
      </c>
      <c r="H30" s="50">
        <f>H31+H35+H38+H40</f>
        <v>7031000</v>
      </c>
      <c r="I30" s="50" t="e">
        <f t="shared" ref="I30:L30" si="17">I31+I35+I38+I40</f>
        <v>#VALUE!</v>
      </c>
      <c r="J30" s="50" t="e">
        <f t="shared" si="17"/>
        <v>#VALUE!</v>
      </c>
      <c r="K30" s="50" t="e">
        <f t="shared" si="17"/>
        <v>#VALUE!</v>
      </c>
      <c r="L30" s="50">
        <f t="shared" si="17"/>
        <v>6984404.8300000001</v>
      </c>
      <c r="M30" s="51" t="s">
        <v>15</v>
      </c>
      <c r="N30" s="52">
        <f t="shared" si="2"/>
        <v>99.337289574740439</v>
      </c>
      <c r="O30" s="53"/>
    </row>
    <row r="31" spans="1:15" ht="75">
      <c r="A31" s="20" t="s">
        <v>26</v>
      </c>
      <c r="B31" s="21" t="s">
        <v>65</v>
      </c>
      <c r="C31" s="14" t="s">
        <v>15</v>
      </c>
      <c r="D31" s="14" t="s">
        <v>15</v>
      </c>
      <c r="E31" s="14" t="s">
        <v>15</v>
      </c>
      <c r="F31" s="14" t="s">
        <v>15</v>
      </c>
      <c r="G31" s="14" t="s">
        <v>15</v>
      </c>
      <c r="H31" s="15">
        <f>H32</f>
        <v>4193000</v>
      </c>
      <c r="I31" s="15" t="e">
        <f t="shared" ref="I31:L31" si="18">I32</f>
        <v>#VALUE!</v>
      </c>
      <c r="J31" s="15" t="e">
        <f t="shared" si="18"/>
        <v>#VALUE!</v>
      </c>
      <c r="K31" s="15" t="e">
        <f t="shared" si="18"/>
        <v>#VALUE!</v>
      </c>
      <c r="L31" s="15">
        <f t="shared" si="18"/>
        <v>4168009.2800000003</v>
      </c>
      <c r="M31" s="16" t="s">
        <v>15</v>
      </c>
      <c r="N31" s="8">
        <f t="shared" si="2"/>
        <v>99.403989506320073</v>
      </c>
      <c r="O31" s="1"/>
    </row>
    <row r="32" spans="1:15">
      <c r="A32" s="20" t="s">
        <v>66</v>
      </c>
      <c r="B32" s="21" t="s">
        <v>67</v>
      </c>
      <c r="C32" s="14" t="s">
        <v>15</v>
      </c>
      <c r="D32" s="14" t="s">
        <v>15</v>
      </c>
      <c r="E32" s="14" t="s">
        <v>15</v>
      </c>
      <c r="F32" s="14" t="s">
        <v>15</v>
      </c>
      <c r="G32" s="14" t="s">
        <v>15</v>
      </c>
      <c r="H32" s="15">
        <f>H33+H34</f>
        <v>4193000</v>
      </c>
      <c r="I32" s="15" t="e">
        <f t="shared" ref="I32:L32" si="19">I33+I34</f>
        <v>#VALUE!</v>
      </c>
      <c r="J32" s="15" t="e">
        <f t="shared" si="19"/>
        <v>#VALUE!</v>
      </c>
      <c r="K32" s="15" t="e">
        <f t="shared" si="19"/>
        <v>#VALUE!</v>
      </c>
      <c r="L32" s="15">
        <f t="shared" si="19"/>
        <v>4168009.2800000003</v>
      </c>
      <c r="M32" s="16" t="s">
        <v>15</v>
      </c>
      <c r="N32" s="8">
        <f t="shared" si="2"/>
        <v>99.403989506320073</v>
      </c>
      <c r="O32" s="1"/>
    </row>
    <row r="33" spans="1:15">
      <c r="A33" s="20" t="s">
        <v>68</v>
      </c>
      <c r="B33" s="21" t="s">
        <v>69</v>
      </c>
      <c r="C33" s="14" t="s">
        <v>15</v>
      </c>
      <c r="D33" s="14" t="s">
        <v>15</v>
      </c>
      <c r="E33" s="14" t="s">
        <v>15</v>
      </c>
      <c r="F33" s="14" t="s">
        <v>15</v>
      </c>
      <c r="G33" s="14" t="s">
        <v>15</v>
      </c>
      <c r="H33" s="15">
        <v>3241000</v>
      </c>
      <c r="I33" s="15" t="s">
        <v>15</v>
      </c>
      <c r="J33" s="15" t="s">
        <v>15</v>
      </c>
      <c r="K33" s="15" t="s">
        <v>15</v>
      </c>
      <c r="L33" s="15">
        <v>3216990.81</v>
      </c>
      <c r="M33" s="16" t="s">
        <v>15</v>
      </c>
      <c r="N33" s="8">
        <f t="shared" si="2"/>
        <v>99.259204257945072</v>
      </c>
      <c r="O33" s="1"/>
    </row>
    <row r="34" spans="1:15" ht="30.75" customHeight="1">
      <c r="A34" s="20" t="s">
        <v>71</v>
      </c>
      <c r="B34" s="21" t="s">
        <v>72</v>
      </c>
      <c r="C34" s="14" t="s">
        <v>15</v>
      </c>
      <c r="D34" s="14" t="s">
        <v>15</v>
      </c>
      <c r="E34" s="14" t="s">
        <v>15</v>
      </c>
      <c r="F34" s="14" t="s">
        <v>15</v>
      </c>
      <c r="G34" s="14" t="s">
        <v>15</v>
      </c>
      <c r="H34" s="15">
        <v>952000</v>
      </c>
      <c r="I34" s="15" t="s">
        <v>15</v>
      </c>
      <c r="J34" s="15" t="s">
        <v>15</v>
      </c>
      <c r="K34" s="15" t="s">
        <v>15</v>
      </c>
      <c r="L34" s="15">
        <v>951018.47</v>
      </c>
      <c r="M34" s="16" t="s">
        <v>15</v>
      </c>
      <c r="N34" s="8">
        <f t="shared" si="2"/>
        <v>99.896898109243693</v>
      </c>
      <c r="O34" s="1"/>
    </row>
    <row r="35" spans="1:15" ht="30">
      <c r="A35" s="20" t="s">
        <v>46</v>
      </c>
      <c r="B35" s="21" t="s">
        <v>73</v>
      </c>
      <c r="C35" s="14" t="s">
        <v>15</v>
      </c>
      <c r="D35" s="14" t="s">
        <v>15</v>
      </c>
      <c r="E35" s="14" t="s">
        <v>15</v>
      </c>
      <c r="F35" s="14" t="s">
        <v>15</v>
      </c>
      <c r="G35" s="14" t="s">
        <v>15</v>
      </c>
      <c r="H35" s="15">
        <f>H36</f>
        <v>2117000</v>
      </c>
      <c r="I35" s="15" t="str">
        <f t="shared" ref="I35:L35" si="20">I36</f>
        <v>-</v>
      </c>
      <c r="J35" s="15" t="str">
        <f t="shared" si="20"/>
        <v>-</v>
      </c>
      <c r="K35" s="15" t="str">
        <f t="shared" si="20"/>
        <v>-</v>
      </c>
      <c r="L35" s="15">
        <f t="shared" si="20"/>
        <v>2098522.0499999998</v>
      </c>
      <c r="M35" s="16" t="s">
        <v>15</v>
      </c>
      <c r="N35" s="8">
        <f t="shared" si="2"/>
        <v>99.127163438828518</v>
      </c>
      <c r="O35" s="1"/>
    </row>
    <row r="36" spans="1:15" ht="30">
      <c r="A36" s="20" t="s">
        <v>47</v>
      </c>
      <c r="B36" s="21" t="s">
        <v>74</v>
      </c>
      <c r="C36" s="14" t="s">
        <v>15</v>
      </c>
      <c r="D36" s="14" t="s">
        <v>15</v>
      </c>
      <c r="E36" s="14" t="s">
        <v>15</v>
      </c>
      <c r="F36" s="14" t="s">
        <v>15</v>
      </c>
      <c r="G36" s="14" t="s">
        <v>15</v>
      </c>
      <c r="H36" s="15">
        <f>H37</f>
        <v>2117000</v>
      </c>
      <c r="I36" s="15" t="str">
        <f t="shared" ref="I36:L36" si="21">I37</f>
        <v>-</v>
      </c>
      <c r="J36" s="15" t="str">
        <f t="shared" si="21"/>
        <v>-</v>
      </c>
      <c r="K36" s="15" t="str">
        <f t="shared" si="21"/>
        <v>-</v>
      </c>
      <c r="L36" s="15">
        <f t="shared" si="21"/>
        <v>2098522.0499999998</v>
      </c>
      <c r="M36" s="16" t="s">
        <v>15</v>
      </c>
      <c r="N36" s="8">
        <f t="shared" si="2"/>
        <v>99.127163438828518</v>
      </c>
      <c r="O36" s="1"/>
    </row>
    <row r="37" spans="1:15">
      <c r="A37" s="20" t="s">
        <v>48</v>
      </c>
      <c r="B37" s="21" t="s">
        <v>75</v>
      </c>
      <c r="C37" s="14" t="s">
        <v>15</v>
      </c>
      <c r="D37" s="14" t="s">
        <v>15</v>
      </c>
      <c r="E37" s="14" t="s">
        <v>15</v>
      </c>
      <c r="F37" s="14" t="s">
        <v>15</v>
      </c>
      <c r="G37" s="14" t="s">
        <v>15</v>
      </c>
      <c r="H37" s="15">
        <v>2117000</v>
      </c>
      <c r="I37" s="15" t="s">
        <v>15</v>
      </c>
      <c r="J37" s="15" t="s">
        <v>15</v>
      </c>
      <c r="K37" s="15" t="s">
        <v>15</v>
      </c>
      <c r="L37" s="15">
        <v>2098522.0499999998</v>
      </c>
      <c r="M37" s="16" t="s">
        <v>15</v>
      </c>
      <c r="N37" s="8">
        <f t="shared" si="2"/>
        <v>99.127163438828518</v>
      </c>
      <c r="O37" s="1"/>
    </row>
    <row r="38" spans="1:15">
      <c r="A38" s="20" t="s">
        <v>76</v>
      </c>
      <c r="B38" s="21" t="s">
        <v>77</v>
      </c>
      <c r="C38" s="14" t="s">
        <v>15</v>
      </c>
      <c r="D38" s="14" t="s">
        <v>15</v>
      </c>
      <c r="E38" s="14" t="s">
        <v>15</v>
      </c>
      <c r="F38" s="14" t="s">
        <v>15</v>
      </c>
      <c r="G38" s="14" t="s">
        <v>15</v>
      </c>
      <c r="H38" s="15">
        <f>H39</f>
        <v>660000</v>
      </c>
      <c r="I38" s="15" t="str">
        <f t="shared" ref="I38:L38" si="22">I39</f>
        <v>-</v>
      </c>
      <c r="J38" s="15" t="str">
        <f t="shared" si="22"/>
        <v>-</v>
      </c>
      <c r="K38" s="15" t="str">
        <f t="shared" si="22"/>
        <v>-</v>
      </c>
      <c r="L38" s="15">
        <f t="shared" si="22"/>
        <v>660000</v>
      </c>
      <c r="M38" s="16" t="s">
        <v>15</v>
      </c>
      <c r="N38" s="8">
        <f t="shared" si="2"/>
        <v>100</v>
      </c>
      <c r="O38" s="1"/>
    </row>
    <row r="39" spans="1:15">
      <c r="A39" s="20" t="s">
        <v>17</v>
      </c>
      <c r="B39" s="21" t="s">
        <v>78</v>
      </c>
      <c r="C39" s="14" t="s">
        <v>15</v>
      </c>
      <c r="D39" s="14" t="s">
        <v>15</v>
      </c>
      <c r="E39" s="14" t="s">
        <v>15</v>
      </c>
      <c r="F39" s="14" t="s">
        <v>15</v>
      </c>
      <c r="G39" s="14" t="s">
        <v>15</v>
      </c>
      <c r="H39" s="15">
        <v>660000</v>
      </c>
      <c r="I39" s="15" t="s">
        <v>15</v>
      </c>
      <c r="J39" s="15" t="s">
        <v>15</v>
      </c>
      <c r="K39" s="15" t="s">
        <v>15</v>
      </c>
      <c r="L39" s="15">
        <v>660000</v>
      </c>
      <c r="M39" s="16" t="s">
        <v>15</v>
      </c>
      <c r="N39" s="8">
        <f t="shared" si="2"/>
        <v>100</v>
      </c>
      <c r="O39" s="1"/>
    </row>
    <row r="40" spans="1:15">
      <c r="A40" s="20" t="s">
        <v>55</v>
      </c>
      <c r="B40" s="21" t="s">
        <v>79</v>
      </c>
      <c r="C40" s="14" t="s">
        <v>15</v>
      </c>
      <c r="D40" s="14" t="s">
        <v>15</v>
      </c>
      <c r="E40" s="14" t="s">
        <v>15</v>
      </c>
      <c r="F40" s="14" t="s">
        <v>15</v>
      </c>
      <c r="G40" s="14" t="s">
        <v>15</v>
      </c>
      <c r="H40" s="15">
        <f>H41</f>
        <v>61000</v>
      </c>
      <c r="I40" s="15" t="e">
        <f t="shared" ref="I40:L40" si="23">I41</f>
        <v>#VALUE!</v>
      </c>
      <c r="J40" s="15" t="e">
        <f t="shared" si="23"/>
        <v>#VALUE!</v>
      </c>
      <c r="K40" s="15" t="e">
        <f t="shared" si="23"/>
        <v>#VALUE!</v>
      </c>
      <c r="L40" s="15">
        <f t="shared" si="23"/>
        <v>57873.5</v>
      </c>
      <c r="M40" s="16" t="s">
        <v>15</v>
      </c>
      <c r="N40" s="8">
        <f t="shared" si="2"/>
        <v>94.874590163934428</v>
      </c>
      <c r="O40" s="1"/>
    </row>
    <row r="41" spans="1:15">
      <c r="A41" s="20" t="s">
        <v>56</v>
      </c>
      <c r="B41" s="21" t="s">
        <v>80</v>
      </c>
      <c r="C41" s="14" t="s">
        <v>15</v>
      </c>
      <c r="D41" s="14" t="s">
        <v>15</v>
      </c>
      <c r="E41" s="14" t="s">
        <v>15</v>
      </c>
      <c r="F41" s="14" t="s">
        <v>15</v>
      </c>
      <c r="G41" s="14" t="s">
        <v>15</v>
      </c>
      <c r="H41" s="15">
        <f>H42+H43+H44</f>
        <v>61000</v>
      </c>
      <c r="I41" s="15" t="e">
        <f t="shared" ref="I41:L41" si="24">I42+I43+I44</f>
        <v>#VALUE!</v>
      </c>
      <c r="J41" s="15" t="e">
        <f t="shared" si="24"/>
        <v>#VALUE!</v>
      </c>
      <c r="K41" s="15" t="e">
        <f t="shared" si="24"/>
        <v>#VALUE!</v>
      </c>
      <c r="L41" s="15">
        <f t="shared" si="24"/>
        <v>57873.5</v>
      </c>
      <c r="M41" s="16" t="s">
        <v>15</v>
      </c>
      <c r="N41" s="8">
        <f t="shared" si="2"/>
        <v>94.874590163934428</v>
      </c>
      <c r="O41" s="1"/>
    </row>
    <row r="42" spans="1:15" ht="30">
      <c r="A42" s="20" t="s">
        <v>81</v>
      </c>
      <c r="B42" s="21" t="s">
        <v>82</v>
      </c>
      <c r="C42" s="14" t="s">
        <v>15</v>
      </c>
      <c r="D42" s="14" t="s">
        <v>15</v>
      </c>
      <c r="E42" s="14" t="s">
        <v>15</v>
      </c>
      <c r="F42" s="14" t="s">
        <v>15</v>
      </c>
      <c r="G42" s="14" t="s">
        <v>15</v>
      </c>
      <c r="H42" s="15">
        <v>14000</v>
      </c>
      <c r="I42" s="15" t="s">
        <v>15</v>
      </c>
      <c r="J42" s="15" t="s">
        <v>15</v>
      </c>
      <c r="K42" s="15" t="s">
        <v>15</v>
      </c>
      <c r="L42" s="15">
        <v>13981</v>
      </c>
      <c r="M42" s="16" t="s">
        <v>15</v>
      </c>
      <c r="N42" s="8">
        <f t="shared" si="2"/>
        <v>99.864285714285714</v>
      </c>
      <c r="O42" s="1"/>
    </row>
    <row r="43" spans="1:15">
      <c r="A43" s="20" t="s">
        <v>83</v>
      </c>
      <c r="B43" s="21" t="s">
        <v>84</v>
      </c>
      <c r="C43" s="14" t="s">
        <v>15</v>
      </c>
      <c r="D43" s="14" t="s">
        <v>15</v>
      </c>
      <c r="E43" s="14" t="s">
        <v>15</v>
      </c>
      <c r="F43" s="14" t="s">
        <v>15</v>
      </c>
      <c r="G43" s="14" t="s">
        <v>15</v>
      </c>
      <c r="H43" s="15">
        <v>24000</v>
      </c>
      <c r="I43" s="15" t="s">
        <v>15</v>
      </c>
      <c r="J43" s="15" t="s">
        <v>15</v>
      </c>
      <c r="K43" s="15" t="s">
        <v>15</v>
      </c>
      <c r="L43" s="15">
        <v>22807</v>
      </c>
      <c r="M43" s="16" t="s">
        <v>15</v>
      </c>
      <c r="N43" s="8">
        <f t="shared" si="2"/>
        <v>95.029166666666669</v>
      </c>
      <c r="O43" s="1"/>
    </row>
    <row r="44" spans="1:15">
      <c r="A44" s="20" t="s">
        <v>57</v>
      </c>
      <c r="B44" s="21" t="s">
        <v>85</v>
      </c>
      <c r="C44" s="14" t="s">
        <v>15</v>
      </c>
      <c r="D44" s="14" t="s">
        <v>15</v>
      </c>
      <c r="E44" s="14" t="s">
        <v>15</v>
      </c>
      <c r="F44" s="14" t="s">
        <v>15</v>
      </c>
      <c r="G44" s="14" t="s">
        <v>15</v>
      </c>
      <c r="H44" s="15">
        <v>23000</v>
      </c>
      <c r="I44" s="15" t="s">
        <v>15</v>
      </c>
      <c r="J44" s="15" t="s">
        <v>15</v>
      </c>
      <c r="K44" s="15" t="s">
        <v>15</v>
      </c>
      <c r="L44" s="15">
        <v>21085.5</v>
      </c>
      <c r="M44" s="16" t="s">
        <v>15</v>
      </c>
      <c r="N44" s="8">
        <f t="shared" si="2"/>
        <v>91.676086956521743</v>
      </c>
      <c r="O44" s="1"/>
    </row>
    <row r="45" spans="1:15" s="54" customFormat="1" ht="30">
      <c r="A45" s="47" t="s">
        <v>169</v>
      </c>
      <c r="B45" s="48" t="s">
        <v>164</v>
      </c>
      <c r="C45" s="49" t="s">
        <v>15</v>
      </c>
      <c r="D45" s="49" t="s">
        <v>15</v>
      </c>
      <c r="E45" s="49" t="s">
        <v>15</v>
      </c>
      <c r="F45" s="49" t="s">
        <v>15</v>
      </c>
      <c r="G45" s="49" t="s">
        <v>15</v>
      </c>
      <c r="H45" s="50">
        <f>H46</f>
        <v>256000</v>
      </c>
      <c r="I45" s="50" t="str">
        <f t="shared" ref="I45:L45" si="25">I46</f>
        <v>-</v>
      </c>
      <c r="J45" s="50" t="str">
        <f t="shared" si="25"/>
        <v>-</v>
      </c>
      <c r="K45" s="50" t="str">
        <f t="shared" si="25"/>
        <v>-</v>
      </c>
      <c r="L45" s="50">
        <f t="shared" si="25"/>
        <v>255264.83</v>
      </c>
      <c r="M45" s="51" t="s">
        <v>15</v>
      </c>
      <c r="N45" s="52">
        <f t="shared" si="2"/>
        <v>99.712824218750001</v>
      </c>
      <c r="O45" s="53"/>
    </row>
    <row r="46" spans="1:15">
      <c r="A46" s="20" t="s">
        <v>170</v>
      </c>
      <c r="B46" s="21" t="s">
        <v>165</v>
      </c>
      <c r="C46" s="14" t="s">
        <v>15</v>
      </c>
      <c r="D46" s="14" t="s">
        <v>15</v>
      </c>
      <c r="E46" s="14" t="s">
        <v>15</v>
      </c>
      <c r="F46" s="14" t="s">
        <v>15</v>
      </c>
      <c r="G46" s="14" t="s">
        <v>15</v>
      </c>
      <c r="H46" s="15">
        <f>H47</f>
        <v>256000</v>
      </c>
      <c r="I46" s="15" t="str">
        <f t="shared" ref="I46:L46" si="26">I47</f>
        <v>-</v>
      </c>
      <c r="J46" s="15" t="str">
        <f t="shared" si="26"/>
        <v>-</v>
      </c>
      <c r="K46" s="15" t="str">
        <f t="shared" si="26"/>
        <v>-</v>
      </c>
      <c r="L46" s="15">
        <f t="shared" si="26"/>
        <v>255264.83</v>
      </c>
      <c r="M46" s="16" t="s">
        <v>15</v>
      </c>
      <c r="N46" s="8">
        <f t="shared" ref="N46:N81" si="27">L46/H46*100</f>
        <v>99.712824218750001</v>
      </c>
      <c r="O46" s="1"/>
    </row>
    <row r="47" spans="1:15" ht="30">
      <c r="A47" s="20" t="s">
        <v>46</v>
      </c>
      <c r="B47" s="21" t="s">
        <v>168</v>
      </c>
      <c r="C47" s="14"/>
      <c r="D47" s="14"/>
      <c r="E47" s="14"/>
      <c r="F47" s="14"/>
      <c r="G47" s="14"/>
      <c r="H47" s="15">
        <f>H48</f>
        <v>256000</v>
      </c>
      <c r="I47" s="15" t="str">
        <f t="shared" ref="I47:L47" si="28">I48</f>
        <v>-</v>
      </c>
      <c r="J47" s="15" t="str">
        <f t="shared" si="28"/>
        <v>-</v>
      </c>
      <c r="K47" s="15" t="str">
        <f t="shared" si="28"/>
        <v>-</v>
      </c>
      <c r="L47" s="15">
        <f t="shared" si="28"/>
        <v>255264.83</v>
      </c>
      <c r="M47" s="16"/>
      <c r="N47" s="8">
        <f t="shared" si="27"/>
        <v>99.712824218750001</v>
      </c>
      <c r="O47" s="1"/>
    </row>
    <row r="48" spans="1:15" ht="30">
      <c r="A48" s="20" t="s">
        <v>47</v>
      </c>
      <c r="B48" s="21" t="s">
        <v>167</v>
      </c>
      <c r="C48" s="14" t="s">
        <v>15</v>
      </c>
      <c r="D48" s="14" t="s">
        <v>15</v>
      </c>
      <c r="E48" s="14" t="s">
        <v>15</v>
      </c>
      <c r="F48" s="14" t="s">
        <v>15</v>
      </c>
      <c r="G48" s="14" t="s">
        <v>15</v>
      </c>
      <c r="H48" s="15">
        <f>H49</f>
        <v>256000</v>
      </c>
      <c r="I48" s="15" t="str">
        <f t="shared" ref="I48:L48" si="29">I49</f>
        <v>-</v>
      </c>
      <c r="J48" s="15" t="str">
        <f t="shared" si="29"/>
        <v>-</v>
      </c>
      <c r="K48" s="15" t="str">
        <f t="shared" si="29"/>
        <v>-</v>
      </c>
      <c r="L48" s="15">
        <f t="shared" si="29"/>
        <v>255264.83</v>
      </c>
      <c r="M48" s="16" t="s">
        <v>15</v>
      </c>
      <c r="N48" s="8">
        <f t="shared" si="27"/>
        <v>99.712824218750001</v>
      </c>
      <c r="O48" s="1"/>
    </row>
    <row r="49" spans="1:15">
      <c r="A49" s="20" t="s">
        <v>48</v>
      </c>
      <c r="B49" s="21" t="s">
        <v>166</v>
      </c>
      <c r="C49" s="14" t="s">
        <v>15</v>
      </c>
      <c r="D49" s="14" t="s">
        <v>15</v>
      </c>
      <c r="E49" s="14" t="s">
        <v>15</v>
      </c>
      <c r="F49" s="14" t="s">
        <v>15</v>
      </c>
      <c r="G49" s="14" t="s">
        <v>15</v>
      </c>
      <c r="H49" s="15">
        <v>256000</v>
      </c>
      <c r="I49" s="15" t="s">
        <v>15</v>
      </c>
      <c r="J49" s="15" t="s">
        <v>15</v>
      </c>
      <c r="K49" s="15" t="s">
        <v>15</v>
      </c>
      <c r="L49" s="15">
        <v>255264.83</v>
      </c>
      <c r="M49" s="16" t="s">
        <v>15</v>
      </c>
      <c r="N49" s="8">
        <f t="shared" si="27"/>
        <v>99.712824218750001</v>
      </c>
      <c r="O49" s="1"/>
    </row>
    <row r="50" spans="1:15" s="54" customFormat="1">
      <c r="A50" s="47" t="s">
        <v>86</v>
      </c>
      <c r="B50" s="48" t="s">
        <v>87</v>
      </c>
      <c r="C50" s="49" t="s">
        <v>15</v>
      </c>
      <c r="D50" s="49" t="s">
        <v>15</v>
      </c>
      <c r="E50" s="49" t="s">
        <v>15</v>
      </c>
      <c r="F50" s="49" t="s">
        <v>15</v>
      </c>
      <c r="G50" s="49" t="s">
        <v>15</v>
      </c>
      <c r="H50" s="50">
        <f>H51+H55+H59</f>
        <v>13668720</v>
      </c>
      <c r="I50" s="50" t="e">
        <f t="shared" ref="I50:L50" si="30">I51+I55+I59</f>
        <v>#VALUE!</v>
      </c>
      <c r="J50" s="50" t="e">
        <f t="shared" si="30"/>
        <v>#VALUE!</v>
      </c>
      <c r="K50" s="50" t="e">
        <f t="shared" si="30"/>
        <v>#VALUE!</v>
      </c>
      <c r="L50" s="50">
        <f t="shared" si="30"/>
        <v>12655041.300000001</v>
      </c>
      <c r="M50" s="51" t="s">
        <v>15</v>
      </c>
      <c r="N50" s="52">
        <f t="shared" si="27"/>
        <v>92.583952996330311</v>
      </c>
      <c r="O50" s="53"/>
    </row>
    <row r="51" spans="1:15" s="54" customFormat="1">
      <c r="A51" s="47" t="s">
        <v>88</v>
      </c>
      <c r="B51" s="48" t="s">
        <v>89</v>
      </c>
      <c r="C51" s="49" t="s">
        <v>15</v>
      </c>
      <c r="D51" s="49" t="s">
        <v>15</v>
      </c>
      <c r="E51" s="49" t="s">
        <v>15</v>
      </c>
      <c r="F51" s="49" t="s">
        <v>15</v>
      </c>
      <c r="G51" s="49" t="s">
        <v>15</v>
      </c>
      <c r="H51" s="50">
        <f>H52</f>
        <v>2089000</v>
      </c>
      <c r="I51" s="50" t="str">
        <f t="shared" ref="I51:L51" si="31">I52</f>
        <v>-</v>
      </c>
      <c r="J51" s="50" t="str">
        <f t="shared" si="31"/>
        <v>-</v>
      </c>
      <c r="K51" s="50" t="str">
        <f t="shared" si="31"/>
        <v>-</v>
      </c>
      <c r="L51" s="50">
        <f t="shared" si="31"/>
        <v>2088562</v>
      </c>
      <c r="M51" s="51" t="s">
        <v>15</v>
      </c>
      <c r="N51" s="52">
        <f t="shared" si="27"/>
        <v>99.979033030157964</v>
      </c>
      <c r="O51" s="53"/>
    </row>
    <row r="52" spans="1:15">
      <c r="A52" s="20" t="s">
        <v>55</v>
      </c>
      <c r="B52" s="21" t="s">
        <v>90</v>
      </c>
      <c r="C52" s="14" t="s">
        <v>15</v>
      </c>
      <c r="D52" s="14" t="s">
        <v>15</v>
      </c>
      <c r="E52" s="14" t="s">
        <v>15</v>
      </c>
      <c r="F52" s="14" t="s">
        <v>15</v>
      </c>
      <c r="G52" s="14" t="s">
        <v>15</v>
      </c>
      <c r="H52" s="15">
        <f>H53</f>
        <v>2089000</v>
      </c>
      <c r="I52" s="15" t="str">
        <f t="shared" ref="I52:L52" si="32">I53</f>
        <v>-</v>
      </c>
      <c r="J52" s="15" t="str">
        <f t="shared" si="32"/>
        <v>-</v>
      </c>
      <c r="K52" s="15" t="str">
        <f t="shared" si="32"/>
        <v>-</v>
      </c>
      <c r="L52" s="15">
        <f t="shared" si="32"/>
        <v>2088562</v>
      </c>
      <c r="M52" s="16" t="s">
        <v>15</v>
      </c>
      <c r="N52" s="8">
        <f t="shared" si="27"/>
        <v>99.979033030157964</v>
      </c>
      <c r="O52" s="1"/>
    </row>
    <row r="53" spans="1:15" ht="60">
      <c r="A53" s="20" t="s">
        <v>91</v>
      </c>
      <c r="B53" s="21" t="s">
        <v>92</v>
      </c>
      <c r="C53" s="14" t="s">
        <v>15</v>
      </c>
      <c r="D53" s="14" t="s">
        <v>15</v>
      </c>
      <c r="E53" s="14" t="s">
        <v>15</v>
      </c>
      <c r="F53" s="14" t="s">
        <v>15</v>
      </c>
      <c r="G53" s="14" t="s">
        <v>15</v>
      </c>
      <c r="H53" s="15">
        <f>H54</f>
        <v>2089000</v>
      </c>
      <c r="I53" s="15" t="str">
        <f t="shared" ref="I53:L53" si="33">I54</f>
        <v>-</v>
      </c>
      <c r="J53" s="15" t="str">
        <f t="shared" si="33"/>
        <v>-</v>
      </c>
      <c r="K53" s="15" t="str">
        <f t="shared" si="33"/>
        <v>-</v>
      </c>
      <c r="L53" s="15">
        <f t="shared" si="33"/>
        <v>2088562</v>
      </c>
      <c r="M53" s="16" t="s">
        <v>15</v>
      </c>
      <c r="N53" s="8">
        <f t="shared" si="27"/>
        <v>99.979033030157964</v>
      </c>
      <c r="O53" s="1"/>
    </row>
    <row r="54" spans="1:15" ht="65.25" customHeight="1">
      <c r="A54" s="20" t="s">
        <v>93</v>
      </c>
      <c r="B54" s="21" t="s">
        <v>94</v>
      </c>
      <c r="C54" s="14" t="s">
        <v>15</v>
      </c>
      <c r="D54" s="14" t="s">
        <v>15</v>
      </c>
      <c r="E54" s="14" t="s">
        <v>15</v>
      </c>
      <c r="F54" s="14" t="s">
        <v>15</v>
      </c>
      <c r="G54" s="14" t="s">
        <v>15</v>
      </c>
      <c r="H54" s="15">
        <v>2089000</v>
      </c>
      <c r="I54" s="15" t="s">
        <v>15</v>
      </c>
      <c r="J54" s="15" t="s">
        <v>15</v>
      </c>
      <c r="K54" s="15" t="s">
        <v>15</v>
      </c>
      <c r="L54" s="15">
        <v>2088562</v>
      </c>
      <c r="M54" s="16" t="s">
        <v>15</v>
      </c>
      <c r="N54" s="8">
        <f t="shared" si="27"/>
        <v>99.979033030157964</v>
      </c>
      <c r="O54" s="1"/>
    </row>
    <row r="55" spans="1:15" s="54" customFormat="1">
      <c r="A55" s="47" t="s">
        <v>95</v>
      </c>
      <c r="B55" s="48" t="s">
        <v>96</v>
      </c>
      <c r="C55" s="49" t="s">
        <v>15</v>
      </c>
      <c r="D55" s="49" t="s">
        <v>15</v>
      </c>
      <c r="E55" s="49" t="s">
        <v>15</v>
      </c>
      <c r="F55" s="49" t="s">
        <v>15</v>
      </c>
      <c r="G55" s="49" t="s">
        <v>15</v>
      </c>
      <c r="H55" s="50">
        <f>H56</f>
        <v>10014720</v>
      </c>
      <c r="I55" s="50" t="str">
        <f t="shared" ref="I55:L55" si="34">I56</f>
        <v>-</v>
      </c>
      <c r="J55" s="50" t="str">
        <f t="shared" si="34"/>
        <v>-</v>
      </c>
      <c r="K55" s="50" t="str">
        <f t="shared" si="34"/>
        <v>-</v>
      </c>
      <c r="L55" s="50">
        <f t="shared" si="34"/>
        <v>9003791.1300000008</v>
      </c>
      <c r="M55" s="51" t="s">
        <v>15</v>
      </c>
      <c r="N55" s="52">
        <f t="shared" si="27"/>
        <v>89.905570300517638</v>
      </c>
      <c r="O55" s="53"/>
    </row>
    <row r="56" spans="1:15" ht="30">
      <c r="A56" s="20" t="s">
        <v>46</v>
      </c>
      <c r="B56" s="21" t="s">
        <v>97</v>
      </c>
      <c r="C56" s="14" t="s">
        <v>15</v>
      </c>
      <c r="D56" s="14" t="s">
        <v>15</v>
      </c>
      <c r="E56" s="14" t="s">
        <v>15</v>
      </c>
      <c r="F56" s="14" t="s">
        <v>15</v>
      </c>
      <c r="G56" s="14" t="s">
        <v>15</v>
      </c>
      <c r="H56" s="15">
        <f>H57</f>
        <v>10014720</v>
      </c>
      <c r="I56" s="15" t="str">
        <f t="shared" ref="I56:L56" si="35">I57</f>
        <v>-</v>
      </c>
      <c r="J56" s="15" t="str">
        <f t="shared" si="35"/>
        <v>-</v>
      </c>
      <c r="K56" s="15" t="str">
        <f t="shared" si="35"/>
        <v>-</v>
      </c>
      <c r="L56" s="15">
        <f t="shared" si="35"/>
        <v>9003791.1300000008</v>
      </c>
      <c r="M56" s="16" t="s">
        <v>15</v>
      </c>
      <c r="N56" s="8">
        <f t="shared" si="27"/>
        <v>89.905570300517638</v>
      </c>
      <c r="O56" s="1"/>
    </row>
    <row r="57" spans="1:15" ht="30">
      <c r="A57" s="20" t="s">
        <v>47</v>
      </c>
      <c r="B57" s="21" t="s">
        <v>98</v>
      </c>
      <c r="C57" s="14" t="s">
        <v>15</v>
      </c>
      <c r="D57" s="14" t="s">
        <v>15</v>
      </c>
      <c r="E57" s="14" t="s">
        <v>15</v>
      </c>
      <c r="F57" s="14" t="s">
        <v>15</v>
      </c>
      <c r="G57" s="14" t="s">
        <v>15</v>
      </c>
      <c r="H57" s="15">
        <f>H58</f>
        <v>10014720</v>
      </c>
      <c r="I57" s="15" t="str">
        <f t="shared" ref="I57:L57" si="36">I58</f>
        <v>-</v>
      </c>
      <c r="J57" s="15" t="str">
        <f t="shared" si="36"/>
        <v>-</v>
      </c>
      <c r="K57" s="15" t="str">
        <f t="shared" si="36"/>
        <v>-</v>
      </c>
      <c r="L57" s="15">
        <f t="shared" si="36"/>
        <v>9003791.1300000008</v>
      </c>
      <c r="M57" s="16" t="s">
        <v>15</v>
      </c>
      <c r="N57" s="8">
        <f t="shared" si="27"/>
        <v>89.905570300517638</v>
      </c>
      <c r="O57" s="1"/>
    </row>
    <row r="58" spans="1:15">
      <c r="A58" s="20" t="s">
        <v>48</v>
      </c>
      <c r="B58" s="21" t="s">
        <v>99</v>
      </c>
      <c r="C58" s="14" t="s">
        <v>15</v>
      </c>
      <c r="D58" s="14" t="s">
        <v>15</v>
      </c>
      <c r="E58" s="14" t="s">
        <v>15</v>
      </c>
      <c r="F58" s="14" t="s">
        <v>15</v>
      </c>
      <c r="G58" s="14" t="s">
        <v>15</v>
      </c>
      <c r="H58" s="15">
        <v>10014720</v>
      </c>
      <c r="I58" s="15" t="s">
        <v>15</v>
      </c>
      <c r="J58" s="15" t="s">
        <v>15</v>
      </c>
      <c r="K58" s="15" t="s">
        <v>15</v>
      </c>
      <c r="L58" s="15">
        <v>9003791.1300000008</v>
      </c>
      <c r="M58" s="16" t="s">
        <v>15</v>
      </c>
      <c r="N58" s="8">
        <f t="shared" si="27"/>
        <v>89.905570300517638</v>
      </c>
      <c r="O58" s="1"/>
    </row>
    <row r="59" spans="1:15" s="54" customFormat="1">
      <c r="A59" s="47" t="s">
        <v>100</v>
      </c>
      <c r="B59" s="48" t="s">
        <v>101</v>
      </c>
      <c r="C59" s="49" t="s">
        <v>15</v>
      </c>
      <c r="D59" s="49" t="s">
        <v>15</v>
      </c>
      <c r="E59" s="49" t="s">
        <v>15</v>
      </c>
      <c r="F59" s="49" t="s">
        <v>15</v>
      </c>
      <c r="G59" s="49" t="s">
        <v>15</v>
      </c>
      <c r="H59" s="50">
        <f>H60+H64+H67</f>
        <v>1565000</v>
      </c>
      <c r="I59" s="50" t="e">
        <f t="shared" ref="I59:L59" si="37">I60+I64+I67</f>
        <v>#VALUE!</v>
      </c>
      <c r="J59" s="50" t="e">
        <f t="shared" si="37"/>
        <v>#VALUE!</v>
      </c>
      <c r="K59" s="50" t="e">
        <f t="shared" si="37"/>
        <v>#VALUE!</v>
      </c>
      <c r="L59" s="50">
        <f t="shared" si="37"/>
        <v>1562688.17</v>
      </c>
      <c r="M59" s="51" t="s">
        <v>15</v>
      </c>
      <c r="N59" s="52">
        <f t="shared" si="27"/>
        <v>99.852279233226838</v>
      </c>
      <c r="O59" s="53"/>
    </row>
    <row r="60" spans="1:15" ht="75">
      <c r="A60" s="20" t="s">
        <v>26</v>
      </c>
      <c r="B60" s="21" t="s">
        <v>102</v>
      </c>
      <c r="C60" s="14" t="s">
        <v>15</v>
      </c>
      <c r="D60" s="14" t="s">
        <v>15</v>
      </c>
      <c r="E60" s="14" t="s">
        <v>15</v>
      </c>
      <c r="F60" s="14" t="s">
        <v>15</v>
      </c>
      <c r="G60" s="14" t="s">
        <v>15</v>
      </c>
      <c r="H60" s="15">
        <f>H61</f>
        <v>1089000</v>
      </c>
      <c r="I60" s="15" t="e">
        <f t="shared" ref="I60:L60" si="38">I61</f>
        <v>#VALUE!</v>
      </c>
      <c r="J60" s="15" t="e">
        <f t="shared" si="38"/>
        <v>#VALUE!</v>
      </c>
      <c r="K60" s="15" t="e">
        <f t="shared" si="38"/>
        <v>#VALUE!</v>
      </c>
      <c r="L60" s="15">
        <f t="shared" si="38"/>
        <v>1087538.17</v>
      </c>
      <c r="M60" s="16" t="s">
        <v>15</v>
      </c>
      <c r="N60" s="8">
        <f t="shared" si="27"/>
        <v>99.865764003673092</v>
      </c>
      <c r="O60" s="1"/>
    </row>
    <row r="61" spans="1:15" ht="30">
      <c r="A61" s="20" t="s">
        <v>28</v>
      </c>
      <c r="B61" s="21" t="s">
        <v>103</v>
      </c>
      <c r="C61" s="14" t="s">
        <v>15</v>
      </c>
      <c r="D61" s="14" t="s">
        <v>15</v>
      </c>
      <c r="E61" s="14" t="s">
        <v>15</v>
      </c>
      <c r="F61" s="14" t="s">
        <v>15</v>
      </c>
      <c r="G61" s="14" t="s">
        <v>15</v>
      </c>
      <c r="H61" s="15">
        <f>H62+H63</f>
        <v>1089000</v>
      </c>
      <c r="I61" s="15" t="e">
        <f t="shared" ref="I61:L61" si="39">I62+I63</f>
        <v>#VALUE!</v>
      </c>
      <c r="J61" s="15" t="e">
        <f t="shared" si="39"/>
        <v>#VALUE!</v>
      </c>
      <c r="K61" s="15" t="e">
        <f t="shared" si="39"/>
        <v>#VALUE!</v>
      </c>
      <c r="L61" s="15">
        <f t="shared" si="39"/>
        <v>1087538.17</v>
      </c>
      <c r="M61" s="16" t="s">
        <v>15</v>
      </c>
      <c r="N61" s="8">
        <f t="shared" si="27"/>
        <v>99.865764003673092</v>
      </c>
      <c r="O61" s="1"/>
    </row>
    <row r="62" spans="1:15" ht="30">
      <c r="A62" s="20" t="s">
        <v>30</v>
      </c>
      <c r="B62" s="21" t="s">
        <v>104</v>
      </c>
      <c r="C62" s="14" t="s">
        <v>15</v>
      </c>
      <c r="D62" s="14" t="s">
        <v>15</v>
      </c>
      <c r="E62" s="14" t="s">
        <v>15</v>
      </c>
      <c r="F62" s="14" t="s">
        <v>15</v>
      </c>
      <c r="G62" s="14" t="s">
        <v>15</v>
      </c>
      <c r="H62" s="15">
        <v>838000</v>
      </c>
      <c r="I62" s="15" t="s">
        <v>15</v>
      </c>
      <c r="J62" s="15" t="s">
        <v>15</v>
      </c>
      <c r="K62" s="15" t="s">
        <v>15</v>
      </c>
      <c r="L62" s="15">
        <v>837138.37</v>
      </c>
      <c r="M62" s="16" t="s">
        <v>15</v>
      </c>
      <c r="N62" s="8">
        <f t="shared" si="27"/>
        <v>99.897180190930783</v>
      </c>
      <c r="O62" s="1"/>
    </row>
    <row r="63" spans="1:15" ht="45">
      <c r="A63" s="20" t="s">
        <v>32</v>
      </c>
      <c r="B63" s="21" t="s">
        <v>105</v>
      </c>
      <c r="C63" s="14" t="s">
        <v>15</v>
      </c>
      <c r="D63" s="14" t="s">
        <v>15</v>
      </c>
      <c r="E63" s="14" t="s">
        <v>15</v>
      </c>
      <c r="F63" s="14" t="s">
        <v>15</v>
      </c>
      <c r="G63" s="14" t="s">
        <v>15</v>
      </c>
      <c r="H63" s="15">
        <v>251000</v>
      </c>
      <c r="I63" s="15" t="s">
        <v>15</v>
      </c>
      <c r="J63" s="15" t="s">
        <v>15</v>
      </c>
      <c r="K63" s="15" t="s">
        <v>15</v>
      </c>
      <c r="L63" s="15">
        <v>250399.8</v>
      </c>
      <c r="M63" s="16" t="s">
        <v>15</v>
      </c>
      <c r="N63" s="8">
        <f t="shared" si="27"/>
        <v>99.760876494023904</v>
      </c>
      <c r="O63" s="1"/>
    </row>
    <row r="64" spans="1:15" ht="30">
      <c r="A64" s="20" t="s">
        <v>46</v>
      </c>
      <c r="B64" s="21" t="s">
        <v>106</v>
      </c>
      <c r="C64" s="14" t="s">
        <v>15</v>
      </c>
      <c r="D64" s="14" t="s">
        <v>15</v>
      </c>
      <c r="E64" s="14" t="s">
        <v>15</v>
      </c>
      <c r="F64" s="14" t="s">
        <v>15</v>
      </c>
      <c r="G64" s="14" t="s">
        <v>15</v>
      </c>
      <c r="H64" s="15">
        <f>H65</f>
        <v>176000</v>
      </c>
      <c r="I64" s="15" t="str">
        <f t="shared" ref="I64:L64" si="40">I65</f>
        <v>-</v>
      </c>
      <c r="J64" s="15" t="str">
        <f t="shared" si="40"/>
        <v>-</v>
      </c>
      <c r="K64" s="15" t="str">
        <f t="shared" si="40"/>
        <v>-</v>
      </c>
      <c r="L64" s="15">
        <f t="shared" si="40"/>
        <v>175150</v>
      </c>
      <c r="M64" s="16" t="s">
        <v>15</v>
      </c>
      <c r="N64" s="8">
        <f t="shared" si="27"/>
        <v>99.517045454545453</v>
      </c>
      <c r="O64" s="1"/>
    </row>
    <row r="65" spans="1:15" ht="30">
      <c r="A65" s="20" t="s">
        <v>47</v>
      </c>
      <c r="B65" s="21" t="s">
        <v>107</v>
      </c>
      <c r="C65" s="14" t="s">
        <v>15</v>
      </c>
      <c r="D65" s="14" t="s">
        <v>15</v>
      </c>
      <c r="E65" s="14" t="s">
        <v>15</v>
      </c>
      <c r="F65" s="14" t="s">
        <v>15</v>
      </c>
      <c r="G65" s="14" t="s">
        <v>15</v>
      </c>
      <c r="H65" s="15">
        <f>H66</f>
        <v>176000</v>
      </c>
      <c r="I65" s="15" t="str">
        <f t="shared" ref="I65:L65" si="41">I66</f>
        <v>-</v>
      </c>
      <c r="J65" s="15" t="str">
        <f t="shared" si="41"/>
        <v>-</v>
      </c>
      <c r="K65" s="15" t="str">
        <f t="shared" si="41"/>
        <v>-</v>
      </c>
      <c r="L65" s="15">
        <f t="shared" si="41"/>
        <v>175150</v>
      </c>
      <c r="M65" s="16" t="s">
        <v>15</v>
      </c>
      <c r="N65" s="8">
        <f t="shared" si="27"/>
        <v>99.517045454545453</v>
      </c>
      <c r="O65" s="1"/>
    </row>
    <row r="66" spans="1:15">
      <c r="A66" s="20" t="s">
        <v>48</v>
      </c>
      <c r="B66" s="21" t="s">
        <v>108</v>
      </c>
      <c r="C66" s="14" t="s">
        <v>15</v>
      </c>
      <c r="D66" s="14" t="s">
        <v>15</v>
      </c>
      <c r="E66" s="14" t="s">
        <v>15</v>
      </c>
      <c r="F66" s="14" t="s">
        <v>15</v>
      </c>
      <c r="G66" s="14" t="s">
        <v>15</v>
      </c>
      <c r="H66" s="15">
        <v>176000</v>
      </c>
      <c r="I66" s="15" t="s">
        <v>15</v>
      </c>
      <c r="J66" s="15" t="s">
        <v>15</v>
      </c>
      <c r="K66" s="15" t="s">
        <v>15</v>
      </c>
      <c r="L66" s="15">
        <v>175150</v>
      </c>
      <c r="M66" s="16" t="s">
        <v>15</v>
      </c>
      <c r="N66" s="8">
        <f t="shared" si="27"/>
        <v>99.517045454545453</v>
      </c>
      <c r="O66" s="1"/>
    </row>
    <row r="67" spans="1:15">
      <c r="A67" s="20" t="s">
        <v>76</v>
      </c>
      <c r="B67" s="21" t="s">
        <v>172</v>
      </c>
      <c r="C67" s="14" t="s">
        <v>15</v>
      </c>
      <c r="D67" s="14" t="s">
        <v>15</v>
      </c>
      <c r="E67" s="14" t="s">
        <v>15</v>
      </c>
      <c r="F67" s="14" t="s">
        <v>15</v>
      </c>
      <c r="G67" s="14" t="s">
        <v>15</v>
      </c>
      <c r="H67" s="15">
        <f>H68</f>
        <v>300000</v>
      </c>
      <c r="I67" s="15" t="str">
        <f t="shared" ref="I67:L67" si="42">I68</f>
        <v>-</v>
      </c>
      <c r="J67" s="15" t="str">
        <f t="shared" si="42"/>
        <v>-</v>
      </c>
      <c r="K67" s="15" t="str">
        <f t="shared" si="42"/>
        <v>-</v>
      </c>
      <c r="L67" s="15">
        <f t="shared" si="42"/>
        <v>300000</v>
      </c>
      <c r="M67" s="16" t="s">
        <v>15</v>
      </c>
      <c r="N67" s="8">
        <f t="shared" si="27"/>
        <v>100</v>
      </c>
      <c r="O67" s="1"/>
    </row>
    <row r="68" spans="1:15">
      <c r="A68" s="20" t="s">
        <v>17</v>
      </c>
      <c r="B68" s="21" t="s">
        <v>171</v>
      </c>
      <c r="C68" s="14" t="s">
        <v>15</v>
      </c>
      <c r="D68" s="14" t="s">
        <v>15</v>
      </c>
      <c r="E68" s="14" t="s">
        <v>15</v>
      </c>
      <c r="F68" s="14" t="s">
        <v>15</v>
      </c>
      <c r="G68" s="14" t="s">
        <v>15</v>
      </c>
      <c r="H68" s="15">
        <v>300000</v>
      </c>
      <c r="I68" s="15" t="s">
        <v>15</v>
      </c>
      <c r="J68" s="15" t="s">
        <v>15</v>
      </c>
      <c r="K68" s="15" t="s">
        <v>15</v>
      </c>
      <c r="L68" s="15">
        <v>300000</v>
      </c>
      <c r="M68" s="16" t="s">
        <v>15</v>
      </c>
      <c r="N68" s="8">
        <f t="shared" si="27"/>
        <v>100</v>
      </c>
      <c r="O68" s="1"/>
    </row>
    <row r="69" spans="1:15" s="54" customFormat="1">
      <c r="A69" s="47" t="s">
        <v>109</v>
      </c>
      <c r="B69" s="48" t="s">
        <v>110</v>
      </c>
      <c r="C69" s="49" t="s">
        <v>15</v>
      </c>
      <c r="D69" s="49" t="s">
        <v>15</v>
      </c>
      <c r="E69" s="49" t="s">
        <v>15</v>
      </c>
      <c r="F69" s="49" t="s">
        <v>15</v>
      </c>
      <c r="G69" s="49" t="s">
        <v>15</v>
      </c>
      <c r="H69" s="50">
        <f>H70+H74+H84+H91</f>
        <v>125944834.69</v>
      </c>
      <c r="I69" s="50" t="e">
        <f t="shared" ref="I69:L69" si="43">I70+I74+I84+I91</f>
        <v>#VALUE!</v>
      </c>
      <c r="J69" s="50" t="e">
        <f t="shared" si="43"/>
        <v>#VALUE!</v>
      </c>
      <c r="K69" s="50" t="e">
        <f t="shared" si="43"/>
        <v>#VALUE!</v>
      </c>
      <c r="L69" s="50">
        <f t="shared" si="43"/>
        <v>121966082.01000001</v>
      </c>
      <c r="M69" s="51" t="s">
        <v>15</v>
      </c>
      <c r="N69" s="52">
        <f t="shared" si="27"/>
        <v>96.840876650643693</v>
      </c>
      <c r="O69" s="53"/>
    </row>
    <row r="70" spans="1:15" s="54" customFormat="1">
      <c r="A70" s="47" t="s">
        <v>111</v>
      </c>
      <c r="B70" s="48" t="s">
        <v>112</v>
      </c>
      <c r="C70" s="49" t="s">
        <v>15</v>
      </c>
      <c r="D70" s="49" t="s">
        <v>15</v>
      </c>
      <c r="E70" s="49" t="s">
        <v>15</v>
      </c>
      <c r="F70" s="49" t="s">
        <v>15</v>
      </c>
      <c r="G70" s="49" t="s">
        <v>15</v>
      </c>
      <c r="H70" s="50">
        <f>H71</f>
        <v>381000</v>
      </c>
      <c r="I70" s="50" t="str">
        <f t="shared" ref="I70:L70" si="44">I71</f>
        <v>-</v>
      </c>
      <c r="J70" s="50" t="str">
        <f t="shared" si="44"/>
        <v>-</v>
      </c>
      <c r="K70" s="50" t="str">
        <f t="shared" si="44"/>
        <v>-</v>
      </c>
      <c r="L70" s="50">
        <f t="shared" si="44"/>
        <v>380090.15</v>
      </c>
      <c r="M70" s="51" t="s">
        <v>15</v>
      </c>
      <c r="N70" s="52">
        <f t="shared" si="27"/>
        <v>99.761194225721795</v>
      </c>
      <c r="O70" s="53"/>
    </row>
    <row r="71" spans="1:15" ht="30">
      <c r="A71" s="20" t="s">
        <v>46</v>
      </c>
      <c r="B71" s="21" t="s">
        <v>113</v>
      </c>
      <c r="C71" s="14" t="s">
        <v>15</v>
      </c>
      <c r="D71" s="14" t="s">
        <v>15</v>
      </c>
      <c r="E71" s="14" t="s">
        <v>15</v>
      </c>
      <c r="F71" s="14" t="s">
        <v>15</v>
      </c>
      <c r="G71" s="14" t="s">
        <v>15</v>
      </c>
      <c r="H71" s="15">
        <f>H72</f>
        <v>381000</v>
      </c>
      <c r="I71" s="15" t="str">
        <f t="shared" ref="I71:L71" si="45">I72</f>
        <v>-</v>
      </c>
      <c r="J71" s="15" t="str">
        <f t="shared" si="45"/>
        <v>-</v>
      </c>
      <c r="K71" s="15" t="str">
        <f t="shared" si="45"/>
        <v>-</v>
      </c>
      <c r="L71" s="15">
        <f t="shared" si="45"/>
        <v>380090.15</v>
      </c>
      <c r="M71" s="16" t="s">
        <v>15</v>
      </c>
      <c r="N71" s="8">
        <f t="shared" si="27"/>
        <v>99.761194225721795</v>
      </c>
      <c r="O71" s="1"/>
    </row>
    <row r="72" spans="1:15" ht="30">
      <c r="A72" s="20" t="s">
        <v>47</v>
      </c>
      <c r="B72" s="21" t="s">
        <v>114</v>
      </c>
      <c r="C72" s="14" t="s">
        <v>15</v>
      </c>
      <c r="D72" s="14" t="s">
        <v>15</v>
      </c>
      <c r="E72" s="14" t="s">
        <v>15</v>
      </c>
      <c r="F72" s="14" t="s">
        <v>15</v>
      </c>
      <c r="G72" s="14" t="s">
        <v>15</v>
      </c>
      <c r="H72" s="15">
        <f>H73</f>
        <v>381000</v>
      </c>
      <c r="I72" s="15" t="str">
        <f t="shared" ref="I72:L72" si="46">I73</f>
        <v>-</v>
      </c>
      <c r="J72" s="15" t="str">
        <f t="shared" si="46"/>
        <v>-</v>
      </c>
      <c r="K72" s="15" t="str">
        <f t="shared" si="46"/>
        <v>-</v>
      </c>
      <c r="L72" s="15">
        <f t="shared" si="46"/>
        <v>380090.15</v>
      </c>
      <c r="M72" s="16" t="s">
        <v>15</v>
      </c>
      <c r="N72" s="8">
        <f t="shared" si="27"/>
        <v>99.761194225721795</v>
      </c>
      <c r="O72" s="1"/>
    </row>
    <row r="73" spans="1:15">
      <c r="A73" s="20" t="s">
        <v>48</v>
      </c>
      <c r="B73" s="21" t="s">
        <v>115</v>
      </c>
      <c r="C73" s="14" t="s">
        <v>15</v>
      </c>
      <c r="D73" s="14" t="s">
        <v>15</v>
      </c>
      <c r="E73" s="14" t="s">
        <v>15</v>
      </c>
      <c r="F73" s="14" t="s">
        <v>15</v>
      </c>
      <c r="G73" s="14" t="s">
        <v>15</v>
      </c>
      <c r="H73" s="15">
        <v>381000</v>
      </c>
      <c r="I73" s="15" t="s">
        <v>15</v>
      </c>
      <c r="J73" s="15" t="s">
        <v>15</v>
      </c>
      <c r="K73" s="15" t="s">
        <v>15</v>
      </c>
      <c r="L73" s="15">
        <v>380090.15</v>
      </c>
      <c r="M73" s="16" t="s">
        <v>15</v>
      </c>
      <c r="N73" s="8">
        <f t="shared" si="27"/>
        <v>99.761194225721795</v>
      </c>
      <c r="O73" s="1"/>
    </row>
    <row r="74" spans="1:15" s="54" customFormat="1">
      <c r="A74" s="47" t="s">
        <v>116</v>
      </c>
      <c r="B74" s="48" t="s">
        <v>117</v>
      </c>
      <c r="C74" s="49" t="s">
        <v>15</v>
      </c>
      <c r="D74" s="49" t="s">
        <v>15</v>
      </c>
      <c r="E74" s="49" t="s">
        <v>15</v>
      </c>
      <c r="F74" s="49" t="s">
        <v>15</v>
      </c>
      <c r="G74" s="49" t="s">
        <v>15</v>
      </c>
      <c r="H74" s="50">
        <f>H75+H78+H81</f>
        <v>88737285.790000007</v>
      </c>
      <c r="I74" s="50" t="e">
        <f t="shared" ref="I74:L74" si="47">I75+I78+I81</f>
        <v>#VALUE!</v>
      </c>
      <c r="J74" s="50" t="e">
        <f t="shared" si="47"/>
        <v>#VALUE!</v>
      </c>
      <c r="K74" s="50" t="e">
        <f t="shared" si="47"/>
        <v>#VALUE!</v>
      </c>
      <c r="L74" s="50">
        <f t="shared" si="47"/>
        <v>84819417.549999997</v>
      </c>
      <c r="M74" s="51" t="s">
        <v>15</v>
      </c>
      <c r="N74" s="52">
        <f t="shared" si="27"/>
        <v>95.584868068568397</v>
      </c>
      <c r="O74" s="53"/>
    </row>
    <row r="75" spans="1:15" ht="30">
      <c r="A75" s="20" t="s">
        <v>46</v>
      </c>
      <c r="B75" s="21" t="s">
        <v>118</v>
      </c>
      <c r="C75" s="14" t="s">
        <v>15</v>
      </c>
      <c r="D75" s="14" t="s">
        <v>15</v>
      </c>
      <c r="E75" s="14" t="s">
        <v>15</v>
      </c>
      <c r="F75" s="14" t="s">
        <v>15</v>
      </c>
      <c r="G75" s="14" t="s">
        <v>15</v>
      </c>
      <c r="H75" s="15">
        <f>H76</f>
        <v>1977000</v>
      </c>
      <c r="I75" s="15" t="str">
        <f t="shared" ref="I75:L75" si="48">I76</f>
        <v>-</v>
      </c>
      <c r="J75" s="15" t="str">
        <f t="shared" si="48"/>
        <v>-</v>
      </c>
      <c r="K75" s="15" t="str">
        <f t="shared" si="48"/>
        <v>-</v>
      </c>
      <c r="L75" s="15">
        <f t="shared" si="48"/>
        <v>1666973.96</v>
      </c>
      <c r="M75" s="16" t="s">
        <v>15</v>
      </c>
      <c r="N75" s="8">
        <f t="shared" si="27"/>
        <v>84.318359129994931</v>
      </c>
      <c r="O75" s="1"/>
    </row>
    <row r="76" spans="1:15" ht="30">
      <c r="A76" s="20" t="s">
        <v>47</v>
      </c>
      <c r="B76" s="21" t="s">
        <v>119</v>
      </c>
      <c r="C76" s="14" t="s">
        <v>15</v>
      </c>
      <c r="D76" s="14" t="s">
        <v>15</v>
      </c>
      <c r="E76" s="14" t="s">
        <v>15</v>
      </c>
      <c r="F76" s="14" t="s">
        <v>15</v>
      </c>
      <c r="G76" s="14" t="s">
        <v>15</v>
      </c>
      <c r="H76" s="15">
        <f>H77</f>
        <v>1977000</v>
      </c>
      <c r="I76" s="15" t="str">
        <f t="shared" ref="I76:L76" si="49">I77</f>
        <v>-</v>
      </c>
      <c r="J76" s="15" t="str">
        <f t="shared" si="49"/>
        <v>-</v>
      </c>
      <c r="K76" s="15" t="str">
        <f t="shared" si="49"/>
        <v>-</v>
      </c>
      <c r="L76" s="15">
        <f t="shared" si="49"/>
        <v>1666973.96</v>
      </c>
      <c r="M76" s="16" t="s">
        <v>15</v>
      </c>
      <c r="N76" s="8">
        <f t="shared" si="27"/>
        <v>84.318359129994931</v>
      </c>
      <c r="O76" s="1"/>
    </row>
    <row r="77" spans="1:15">
      <c r="A77" s="20" t="s">
        <v>48</v>
      </c>
      <c r="B77" s="21" t="s">
        <v>120</v>
      </c>
      <c r="C77" s="14" t="s">
        <v>15</v>
      </c>
      <c r="D77" s="14" t="s">
        <v>15</v>
      </c>
      <c r="E77" s="14" t="s">
        <v>15</v>
      </c>
      <c r="F77" s="14" t="s">
        <v>15</v>
      </c>
      <c r="G77" s="14" t="s">
        <v>15</v>
      </c>
      <c r="H77" s="15">
        <v>1977000</v>
      </c>
      <c r="I77" s="15" t="s">
        <v>15</v>
      </c>
      <c r="J77" s="15" t="s">
        <v>15</v>
      </c>
      <c r="K77" s="15" t="s">
        <v>15</v>
      </c>
      <c r="L77" s="15">
        <v>1666973.96</v>
      </c>
      <c r="M77" s="16" t="s">
        <v>15</v>
      </c>
      <c r="N77" s="8">
        <f t="shared" si="27"/>
        <v>84.318359129994931</v>
      </c>
      <c r="O77" s="1"/>
    </row>
    <row r="78" spans="1:15" ht="30">
      <c r="A78" s="20" t="s">
        <v>178</v>
      </c>
      <c r="B78" s="21" t="s">
        <v>175</v>
      </c>
      <c r="C78" s="14"/>
      <c r="D78" s="14"/>
      <c r="E78" s="14"/>
      <c r="F78" s="14"/>
      <c r="G78" s="14"/>
      <c r="H78" s="15">
        <f>H79</f>
        <v>86530285.790000007</v>
      </c>
      <c r="I78" s="15" t="str">
        <f t="shared" ref="I78:L78" si="50">I79</f>
        <v>-</v>
      </c>
      <c r="J78" s="15" t="str">
        <f t="shared" si="50"/>
        <v>-</v>
      </c>
      <c r="K78" s="15" t="str">
        <f t="shared" si="50"/>
        <v>-</v>
      </c>
      <c r="L78" s="15">
        <f t="shared" si="50"/>
        <v>82922553.590000004</v>
      </c>
      <c r="M78" s="16"/>
      <c r="N78" s="8">
        <f t="shared" si="27"/>
        <v>95.830671114671233</v>
      </c>
      <c r="O78" s="1"/>
    </row>
    <row r="79" spans="1:15">
      <c r="A79" s="20" t="s">
        <v>177</v>
      </c>
      <c r="B79" s="21" t="s">
        <v>174</v>
      </c>
      <c r="C79" s="14" t="s">
        <v>15</v>
      </c>
      <c r="D79" s="14" t="s">
        <v>15</v>
      </c>
      <c r="E79" s="14" t="s">
        <v>15</v>
      </c>
      <c r="F79" s="14" t="s">
        <v>15</v>
      </c>
      <c r="G79" s="14" t="s">
        <v>15</v>
      </c>
      <c r="H79" s="15">
        <f>H80</f>
        <v>86530285.790000007</v>
      </c>
      <c r="I79" s="15" t="str">
        <f t="shared" ref="I79:L79" si="51">I80</f>
        <v>-</v>
      </c>
      <c r="J79" s="15" t="str">
        <f t="shared" si="51"/>
        <v>-</v>
      </c>
      <c r="K79" s="15" t="str">
        <f t="shared" si="51"/>
        <v>-</v>
      </c>
      <c r="L79" s="15">
        <f t="shared" si="51"/>
        <v>82922553.590000004</v>
      </c>
      <c r="M79" s="16" t="s">
        <v>15</v>
      </c>
      <c r="N79" s="8">
        <f t="shared" si="27"/>
        <v>95.830671114671233</v>
      </c>
      <c r="O79" s="1"/>
    </row>
    <row r="80" spans="1:15" ht="45">
      <c r="A80" s="20" t="s">
        <v>176</v>
      </c>
      <c r="B80" s="21" t="s">
        <v>173</v>
      </c>
      <c r="C80" s="14" t="s">
        <v>15</v>
      </c>
      <c r="D80" s="14" t="s">
        <v>15</v>
      </c>
      <c r="E80" s="14" t="s">
        <v>15</v>
      </c>
      <c r="F80" s="14" t="s">
        <v>15</v>
      </c>
      <c r="G80" s="14" t="s">
        <v>15</v>
      </c>
      <c r="H80" s="15">
        <v>86530285.790000007</v>
      </c>
      <c r="I80" s="15" t="s">
        <v>15</v>
      </c>
      <c r="J80" s="15" t="s">
        <v>15</v>
      </c>
      <c r="K80" s="15" t="s">
        <v>15</v>
      </c>
      <c r="L80" s="15">
        <v>82922553.590000004</v>
      </c>
      <c r="M80" s="16" t="s">
        <v>15</v>
      </c>
      <c r="N80" s="8">
        <f t="shared" si="27"/>
        <v>95.830671114671233</v>
      </c>
      <c r="O80" s="1"/>
    </row>
    <row r="81" spans="1:15">
      <c r="A81" s="20" t="s">
        <v>55</v>
      </c>
      <c r="B81" s="21" t="s">
        <v>121</v>
      </c>
      <c r="C81" s="14" t="s">
        <v>15</v>
      </c>
      <c r="D81" s="14" t="s">
        <v>15</v>
      </c>
      <c r="E81" s="14" t="s">
        <v>15</v>
      </c>
      <c r="F81" s="14" t="s">
        <v>15</v>
      </c>
      <c r="G81" s="14" t="s">
        <v>15</v>
      </c>
      <c r="H81" s="15">
        <f>H82</f>
        <v>230000</v>
      </c>
      <c r="I81" s="15" t="str">
        <f t="shared" ref="I81:L81" si="52">I82</f>
        <v>-</v>
      </c>
      <c r="J81" s="15" t="str">
        <f t="shared" si="52"/>
        <v>-</v>
      </c>
      <c r="K81" s="15" t="str">
        <f t="shared" si="52"/>
        <v>-</v>
      </c>
      <c r="L81" s="15">
        <f t="shared" si="52"/>
        <v>229890</v>
      </c>
      <c r="M81" s="16" t="s">
        <v>15</v>
      </c>
      <c r="N81" s="8">
        <f t="shared" si="27"/>
        <v>99.952173913043481</v>
      </c>
      <c r="O81" s="1"/>
    </row>
    <row r="82" spans="1:15" ht="60">
      <c r="A82" s="20" t="s">
        <v>182</v>
      </c>
      <c r="B82" s="21" t="s">
        <v>180</v>
      </c>
      <c r="C82" s="14" t="s">
        <v>15</v>
      </c>
      <c r="D82" s="14" t="s">
        <v>15</v>
      </c>
      <c r="E82" s="14" t="s">
        <v>15</v>
      </c>
      <c r="F82" s="14" t="s">
        <v>15</v>
      </c>
      <c r="G82" s="14" t="s">
        <v>15</v>
      </c>
      <c r="H82" s="15">
        <f>H83</f>
        <v>230000</v>
      </c>
      <c r="I82" s="15" t="str">
        <f t="shared" ref="I82:L82" si="53">I83</f>
        <v>-</v>
      </c>
      <c r="J82" s="15" t="str">
        <f t="shared" si="53"/>
        <v>-</v>
      </c>
      <c r="K82" s="15" t="str">
        <f t="shared" si="53"/>
        <v>-</v>
      </c>
      <c r="L82" s="15">
        <f t="shared" si="53"/>
        <v>229890</v>
      </c>
      <c r="M82" s="16" t="s">
        <v>15</v>
      </c>
      <c r="N82" s="8">
        <f t="shared" ref="N82:N105" si="54">L82/H82*100</f>
        <v>99.952173913043481</v>
      </c>
      <c r="O82" s="1"/>
    </row>
    <row r="83" spans="1:15" ht="75">
      <c r="A83" s="20" t="s">
        <v>181</v>
      </c>
      <c r="B83" s="21" t="s">
        <v>179</v>
      </c>
      <c r="C83" s="14" t="s">
        <v>15</v>
      </c>
      <c r="D83" s="14" t="s">
        <v>15</v>
      </c>
      <c r="E83" s="14" t="s">
        <v>15</v>
      </c>
      <c r="F83" s="14" t="s">
        <v>15</v>
      </c>
      <c r="G83" s="14" t="s">
        <v>15</v>
      </c>
      <c r="H83" s="15">
        <v>230000</v>
      </c>
      <c r="I83" s="15" t="s">
        <v>15</v>
      </c>
      <c r="J83" s="15" t="s">
        <v>15</v>
      </c>
      <c r="K83" s="15" t="s">
        <v>15</v>
      </c>
      <c r="L83" s="15">
        <v>229890</v>
      </c>
      <c r="M83" s="16" t="s">
        <v>15</v>
      </c>
      <c r="N83" s="8">
        <f t="shared" si="54"/>
        <v>99.952173913043481</v>
      </c>
      <c r="O83" s="1"/>
    </row>
    <row r="84" spans="1:15" s="54" customFormat="1">
      <c r="A84" s="47" t="s">
        <v>122</v>
      </c>
      <c r="B84" s="48" t="s">
        <v>123</v>
      </c>
      <c r="C84" s="49" t="s">
        <v>15</v>
      </c>
      <c r="D84" s="49" t="s">
        <v>15</v>
      </c>
      <c r="E84" s="49" t="s">
        <v>15</v>
      </c>
      <c r="F84" s="49" t="s">
        <v>15</v>
      </c>
      <c r="G84" s="49" t="s">
        <v>15</v>
      </c>
      <c r="H84" s="50">
        <f>H85+H88</f>
        <v>21192548.899999999</v>
      </c>
      <c r="I84" s="50" t="e">
        <f t="shared" ref="I84:L84" si="55">I85+I88</f>
        <v>#VALUE!</v>
      </c>
      <c r="J84" s="50" t="e">
        <f t="shared" si="55"/>
        <v>#VALUE!</v>
      </c>
      <c r="K84" s="50" t="e">
        <f t="shared" si="55"/>
        <v>#VALUE!</v>
      </c>
      <c r="L84" s="50">
        <f t="shared" si="55"/>
        <v>21164627.259999998</v>
      </c>
      <c r="M84" s="51" t="s">
        <v>15</v>
      </c>
      <c r="N84" s="52">
        <f t="shared" si="54"/>
        <v>99.868247844411002</v>
      </c>
      <c r="O84" s="53"/>
    </row>
    <row r="85" spans="1:15" ht="30">
      <c r="A85" s="20" t="s">
        <v>46</v>
      </c>
      <c r="B85" s="21" t="s">
        <v>124</v>
      </c>
      <c r="C85" s="14" t="s">
        <v>15</v>
      </c>
      <c r="D85" s="14" t="s">
        <v>15</v>
      </c>
      <c r="E85" s="14" t="s">
        <v>15</v>
      </c>
      <c r="F85" s="14" t="s">
        <v>15</v>
      </c>
      <c r="G85" s="14" t="s">
        <v>15</v>
      </c>
      <c r="H85" s="15">
        <f>H86</f>
        <v>15179188.9</v>
      </c>
      <c r="I85" s="15" t="str">
        <f t="shared" ref="I85:L85" si="56">I86</f>
        <v>-</v>
      </c>
      <c r="J85" s="15" t="str">
        <f t="shared" si="56"/>
        <v>-</v>
      </c>
      <c r="K85" s="15" t="str">
        <f t="shared" si="56"/>
        <v>-</v>
      </c>
      <c r="L85" s="15">
        <f t="shared" si="56"/>
        <v>15151267.26</v>
      </c>
      <c r="M85" s="16" t="s">
        <v>15</v>
      </c>
      <c r="N85" s="8">
        <f t="shared" si="54"/>
        <v>99.816053148926812</v>
      </c>
      <c r="O85" s="1"/>
    </row>
    <row r="86" spans="1:15" ht="30">
      <c r="A86" s="20" t="s">
        <v>47</v>
      </c>
      <c r="B86" s="21" t="s">
        <v>125</v>
      </c>
      <c r="C86" s="14" t="s">
        <v>15</v>
      </c>
      <c r="D86" s="14" t="s">
        <v>15</v>
      </c>
      <c r="E86" s="14" t="s">
        <v>15</v>
      </c>
      <c r="F86" s="14" t="s">
        <v>15</v>
      </c>
      <c r="G86" s="14" t="s">
        <v>15</v>
      </c>
      <c r="H86" s="15">
        <f>H87</f>
        <v>15179188.9</v>
      </c>
      <c r="I86" s="15" t="str">
        <f t="shared" ref="I86:L86" si="57">I87</f>
        <v>-</v>
      </c>
      <c r="J86" s="15" t="str">
        <f t="shared" si="57"/>
        <v>-</v>
      </c>
      <c r="K86" s="15" t="str">
        <f t="shared" si="57"/>
        <v>-</v>
      </c>
      <c r="L86" s="15">
        <f t="shared" si="57"/>
        <v>15151267.26</v>
      </c>
      <c r="M86" s="16" t="s">
        <v>15</v>
      </c>
      <c r="N86" s="8">
        <f t="shared" si="54"/>
        <v>99.816053148926812</v>
      </c>
      <c r="O86" s="1"/>
    </row>
    <row r="87" spans="1:15">
      <c r="A87" s="20" t="s">
        <v>48</v>
      </c>
      <c r="B87" s="21" t="s">
        <v>126</v>
      </c>
      <c r="C87" s="14" t="s">
        <v>15</v>
      </c>
      <c r="D87" s="14" t="s">
        <v>15</v>
      </c>
      <c r="E87" s="14" t="s">
        <v>15</v>
      </c>
      <c r="F87" s="14" t="s">
        <v>15</v>
      </c>
      <c r="G87" s="14" t="s">
        <v>15</v>
      </c>
      <c r="H87" s="15">
        <v>15179188.9</v>
      </c>
      <c r="I87" s="15" t="s">
        <v>15</v>
      </c>
      <c r="J87" s="15" t="s">
        <v>15</v>
      </c>
      <c r="K87" s="15" t="s">
        <v>15</v>
      </c>
      <c r="L87" s="15">
        <v>15151267.26</v>
      </c>
      <c r="M87" s="16" t="s">
        <v>15</v>
      </c>
      <c r="N87" s="8">
        <f t="shared" si="54"/>
        <v>99.816053148926812</v>
      </c>
      <c r="O87" s="1"/>
    </row>
    <row r="88" spans="1:15">
      <c r="A88" s="20" t="s">
        <v>55</v>
      </c>
      <c r="B88" s="21" t="s">
        <v>185</v>
      </c>
      <c r="C88" s="14"/>
      <c r="D88" s="14"/>
      <c r="E88" s="14"/>
      <c r="F88" s="14"/>
      <c r="G88" s="14"/>
      <c r="H88" s="15">
        <f>H89</f>
        <v>6013360</v>
      </c>
      <c r="I88" s="15" t="str">
        <f t="shared" ref="I88:L88" si="58">I89</f>
        <v>-</v>
      </c>
      <c r="J88" s="15" t="str">
        <f t="shared" si="58"/>
        <v>-</v>
      </c>
      <c r="K88" s="15" t="str">
        <f t="shared" si="58"/>
        <v>-</v>
      </c>
      <c r="L88" s="15">
        <f t="shared" si="58"/>
        <v>6013360</v>
      </c>
      <c r="M88" s="16"/>
      <c r="N88" s="8">
        <f t="shared" si="54"/>
        <v>100</v>
      </c>
      <c r="O88" s="1"/>
    </row>
    <row r="89" spans="1:15" ht="60">
      <c r="A89" s="20" t="s">
        <v>182</v>
      </c>
      <c r="B89" s="21" t="s">
        <v>184</v>
      </c>
      <c r="C89" s="14" t="s">
        <v>15</v>
      </c>
      <c r="D89" s="14" t="s">
        <v>15</v>
      </c>
      <c r="E89" s="14" t="s">
        <v>15</v>
      </c>
      <c r="F89" s="14" t="s">
        <v>15</v>
      </c>
      <c r="G89" s="14" t="s">
        <v>15</v>
      </c>
      <c r="H89" s="15">
        <f>H90</f>
        <v>6013360</v>
      </c>
      <c r="I89" s="15" t="str">
        <f t="shared" ref="I89:L89" si="59">I90</f>
        <v>-</v>
      </c>
      <c r="J89" s="15" t="str">
        <f t="shared" si="59"/>
        <v>-</v>
      </c>
      <c r="K89" s="15" t="str">
        <f t="shared" si="59"/>
        <v>-</v>
      </c>
      <c r="L89" s="15">
        <f t="shared" si="59"/>
        <v>6013360</v>
      </c>
      <c r="M89" s="16" t="s">
        <v>15</v>
      </c>
      <c r="N89" s="8">
        <f t="shared" si="54"/>
        <v>100</v>
      </c>
      <c r="O89" s="1"/>
    </row>
    <row r="90" spans="1:15" ht="75">
      <c r="A90" s="20" t="s">
        <v>181</v>
      </c>
      <c r="B90" s="21" t="s">
        <v>183</v>
      </c>
      <c r="C90" s="14" t="s">
        <v>15</v>
      </c>
      <c r="D90" s="14" t="s">
        <v>15</v>
      </c>
      <c r="E90" s="14" t="s">
        <v>15</v>
      </c>
      <c r="F90" s="14" t="s">
        <v>15</v>
      </c>
      <c r="G90" s="14" t="s">
        <v>15</v>
      </c>
      <c r="H90" s="15">
        <v>6013360</v>
      </c>
      <c r="I90" s="15" t="s">
        <v>15</v>
      </c>
      <c r="J90" s="15" t="s">
        <v>15</v>
      </c>
      <c r="K90" s="15" t="s">
        <v>15</v>
      </c>
      <c r="L90" s="15">
        <v>6013360</v>
      </c>
      <c r="M90" s="16" t="s">
        <v>15</v>
      </c>
      <c r="N90" s="8">
        <f t="shared" si="54"/>
        <v>100</v>
      </c>
      <c r="O90" s="1"/>
    </row>
    <row r="91" spans="1:15" s="54" customFormat="1" ht="30">
      <c r="A91" s="47" t="s">
        <v>127</v>
      </c>
      <c r="B91" s="48" t="s">
        <v>128</v>
      </c>
      <c r="C91" s="49" t="s">
        <v>15</v>
      </c>
      <c r="D91" s="49" t="s">
        <v>15</v>
      </c>
      <c r="E91" s="49" t="s">
        <v>15</v>
      </c>
      <c r="F91" s="49" t="s">
        <v>15</v>
      </c>
      <c r="G91" s="49" t="s">
        <v>15</v>
      </c>
      <c r="H91" s="50">
        <f>H92+H99+H102</f>
        <v>15634000</v>
      </c>
      <c r="I91" s="50" t="e">
        <f t="shared" ref="I91:L91" si="60">I92+I99+I102</f>
        <v>#VALUE!</v>
      </c>
      <c r="J91" s="50" t="e">
        <f t="shared" si="60"/>
        <v>#VALUE!</v>
      </c>
      <c r="K91" s="50" t="e">
        <f t="shared" si="60"/>
        <v>#VALUE!</v>
      </c>
      <c r="L91" s="50">
        <f t="shared" si="60"/>
        <v>15601947.049999999</v>
      </c>
      <c r="M91" s="51" t="s">
        <v>15</v>
      </c>
      <c r="N91" s="52">
        <f t="shared" si="54"/>
        <v>99.794979211973896</v>
      </c>
      <c r="O91" s="53"/>
    </row>
    <row r="92" spans="1:15" ht="90">
      <c r="A92" s="31" t="s">
        <v>204</v>
      </c>
      <c r="B92" s="21" t="s">
        <v>188</v>
      </c>
      <c r="C92" s="33"/>
      <c r="D92" s="33"/>
      <c r="E92" s="33"/>
      <c r="F92" s="33"/>
      <c r="G92" s="33"/>
      <c r="H92" s="34">
        <f>H93+H96</f>
        <v>11862000</v>
      </c>
      <c r="I92" s="34">
        <f t="shared" ref="I92:L92" si="61">I93+I96</f>
        <v>0</v>
      </c>
      <c r="J92" s="34">
        <f t="shared" si="61"/>
        <v>0</v>
      </c>
      <c r="K92" s="34">
        <f t="shared" si="61"/>
        <v>0</v>
      </c>
      <c r="L92" s="34">
        <f t="shared" si="61"/>
        <v>11839638.629999999</v>
      </c>
      <c r="M92" s="35"/>
      <c r="N92" s="8">
        <f t="shared" si="54"/>
        <v>99.811487354577636</v>
      </c>
      <c r="O92" s="1"/>
    </row>
    <row r="93" spans="1:15">
      <c r="A93" s="31" t="s">
        <v>203</v>
      </c>
      <c r="B93" s="21" t="s">
        <v>187</v>
      </c>
      <c r="C93" s="33"/>
      <c r="D93" s="33"/>
      <c r="E93" s="33"/>
      <c r="F93" s="33"/>
      <c r="G93" s="33"/>
      <c r="H93" s="34">
        <f>H94+H95</f>
        <v>10340000</v>
      </c>
      <c r="I93" s="34">
        <f t="shared" ref="I93:L93" si="62">I94+I95</f>
        <v>0</v>
      </c>
      <c r="J93" s="34">
        <f t="shared" si="62"/>
        <v>0</v>
      </c>
      <c r="K93" s="34">
        <f t="shared" si="62"/>
        <v>0</v>
      </c>
      <c r="L93" s="34">
        <f t="shared" si="62"/>
        <v>10318529.039999999</v>
      </c>
      <c r="M93" s="35"/>
      <c r="N93" s="8">
        <f t="shared" si="54"/>
        <v>99.792350483558991</v>
      </c>
      <c r="O93" s="1"/>
    </row>
    <row r="94" spans="1:15">
      <c r="A94" s="31" t="s">
        <v>202</v>
      </c>
      <c r="B94" s="21" t="s">
        <v>186</v>
      </c>
      <c r="C94" s="33"/>
      <c r="D94" s="33"/>
      <c r="E94" s="33"/>
      <c r="F94" s="33"/>
      <c r="G94" s="33"/>
      <c r="H94" s="34">
        <v>7971000</v>
      </c>
      <c r="I94" s="34"/>
      <c r="J94" s="34"/>
      <c r="K94" s="34"/>
      <c r="L94" s="34">
        <v>7955350.7999999998</v>
      </c>
      <c r="M94" s="35"/>
      <c r="N94" s="8">
        <f t="shared" si="54"/>
        <v>99.803673315769657</v>
      </c>
      <c r="O94" s="1"/>
    </row>
    <row r="95" spans="1:15" ht="49.5" customHeight="1">
      <c r="A95" s="31" t="s">
        <v>201</v>
      </c>
      <c r="B95" s="21" t="s">
        <v>189</v>
      </c>
      <c r="C95" s="33"/>
      <c r="D95" s="33"/>
      <c r="E95" s="33"/>
      <c r="F95" s="33"/>
      <c r="G95" s="33"/>
      <c r="H95" s="34">
        <v>2369000</v>
      </c>
      <c r="I95" s="34"/>
      <c r="J95" s="34"/>
      <c r="K95" s="34"/>
      <c r="L95" s="34">
        <v>2363178.2400000002</v>
      </c>
      <c r="M95" s="35"/>
      <c r="N95" s="8">
        <f t="shared" si="54"/>
        <v>99.754252427184468</v>
      </c>
      <c r="O95" s="1"/>
    </row>
    <row r="96" spans="1:15" ht="30">
      <c r="A96" s="31" t="s">
        <v>200</v>
      </c>
      <c r="B96" s="21" t="s">
        <v>190</v>
      </c>
      <c r="C96" s="33"/>
      <c r="D96" s="33"/>
      <c r="E96" s="33"/>
      <c r="F96" s="33"/>
      <c r="G96" s="33"/>
      <c r="H96" s="34">
        <f>H97+H98</f>
        <v>1522000</v>
      </c>
      <c r="I96" s="34">
        <f t="shared" ref="I96:L96" si="63">I97+I98</f>
        <v>0</v>
      </c>
      <c r="J96" s="34">
        <f t="shared" si="63"/>
        <v>0</v>
      </c>
      <c r="K96" s="34">
        <f t="shared" si="63"/>
        <v>0</v>
      </c>
      <c r="L96" s="34">
        <f t="shared" si="63"/>
        <v>1521109.59</v>
      </c>
      <c r="M96" s="35"/>
      <c r="N96" s="8">
        <f t="shared" si="54"/>
        <v>99.941497371879109</v>
      </c>
      <c r="O96" s="1"/>
    </row>
    <row r="97" spans="1:15" ht="30">
      <c r="A97" s="31" t="s">
        <v>199</v>
      </c>
      <c r="B97" s="21" t="s">
        <v>191</v>
      </c>
      <c r="C97" s="33"/>
      <c r="D97" s="33"/>
      <c r="E97" s="33"/>
      <c r="F97" s="33"/>
      <c r="G97" s="33"/>
      <c r="H97" s="34">
        <v>1173000</v>
      </c>
      <c r="I97" s="34"/>
      <c r="J97" s="34"/>
      <c r="K97" s="34"/>
      <c r="L97" s="34">
        <v>1172826.05</v>
      </c>
      <c r="M97" s="35"/>
      <c r="N97" s="8">
        <f t="shared" si="54"/>
        <v>99.985170502983806</v>
      </c>
      <c r="O97" s="1"/>
    </row>
    <row r="98" spans="1:15" ht="60">
      <c r="A98" s="31" t="s">
        <v>198</v>
      </c>
      <c r="B98" s="21" t="s">
        <v>192</v>
      </c>
      <c r="C98" s="33"/>
      <c r="D98" s="33"/>
      <c r="E98" s="33"/>
      <c r="F98" s="33"/>
      <c r="G98" s="33"/>
      <c r="H98" s="34">
        <v>349000</v>
      </c>
      <c r="I98" s="34"/>
      <c r="J98" s="34"/>
      <c r="K98" s="34"/>
      <c r="L98" s="34">
        <v>348283.54</v>
      </c>
      <c r="M98" s="35"/>
      <c r="N98" s="8">
        <f t="shared" si="54"/>
        <v>99.794710601719189</v>
      </c>
      <c r="O98" s="1"/>
    </row>
    <row r="99" spans="1:15" ht="30">
      <c r="A99" s="20" t="s">
        <v>46</v>
      </c>
      <c r="B99" s="21" t="s">
        <v>129</v>
      </c>
      <c r="C99" s="14" t="s">
        <v>15</v>
      </c>
      <c r="D99" s="14" t="s">
        <v>15</v>
      </c>
      <c r="E99" s="14" t="s">
        <v>15</v>
      </c>
      <c r="F99" s="14" t="s">
        <v>15</v>
      </c>
      <c r="G99" s="14" t="s">
        <v>15</v>
      </c>
      <c r="H99" s="15">
        <f>H100</f>
        <v>3742000</v>
      </c>
      <c r="I99" s="15" t="str">
        <f t="shared" ref="I99:L99" si="64">I100</f>
        <v>-</v>
      </c>
      <c r="J99" s="15" t="str">
        <f t="shared" si="64"/>
        <v>-</v>
      </c>
      <c r="K99" s="15" t="str">
        <f t="shared" si="64"/>
        <v>-</v>
      </c>
      <c r="L99" s="15">
        <f t="shared" si="64"/>
        <v>3740760.92</v>
      </c>
      <c r="M99" s="16" t="s">
        <v>15</v>
      </c>
      <c r="N99" s="8">
        <f t="shared" si="54"/>
        <v>99.966887226082306</v>
      </c>
      <c r="O99" s="1"/>
    </row>
    <row r="100" spans="1:15" ht="30">
      <c r="A100" s="20" t="s">
        <v>47</v>
      </c>
      <c r="B100" s="21" t="s">
        <v>130</v>
      </c>
      <c r="C100" s="14" t="s">
        <v>15</v>
      </c>
      <c r="D100" s="14" t="s">
        <v>15</v>
      </c>
      <c r="E100" s="14" t="s">
        <v>15</v>
      </c>
      <c r="F100" s="14" t="s">
        <v>15</v>
      </c>
      <c r="G100" s="14" t="s">
        <v>15</v>
      </c>
      <c r="H100" s="15">
        <f>H101</f>
        <v>3742000</v>
      </c>
      <c r="I100" s="15" t="str">
        <f t="shared" ref="I100:L100" si="65">I101</f>
        <v>-</v>
      </c>
      <c r="J100" s="15" t="str">
        <f t="shared" si="65"/>
        <v>-</v>
      </c>
      <c r="K100" s="15" t="str">
        <f t="shared" si="65"/>
        <v>-</v>
      </c>
      <c r="L100" s="15">
        <f t="shared" si="65"/>
        <v>3740760.92</v>
      </c>
      <c r="M100" s="16" t="s">
        <v>15</v>
      </c>
      <c r="N100" s="8">
        <f t="shared" si="54"/>
        <v>99.966887226082306</v>
      </c>
      <c r="O100" s="1"/>
    </row>
    <row r="101" spans="1:15">
      <c r="A101" s="20" t="s">
        <v>48</v>
      </c>
      <c r="B101" s="21" t="s">
        <v>131</v>
      </c>
      <c r="C101" s="14" t="s">
        <v>15</v>
      </c>
      <c r="D101" s="14" t="s">
        <v>15</v>
      </c>
      <c r="E101" s="14" t="s">
        <v>15</v>
      </c>
      <c r="F101" s="14" t="s">
        <v>15</v>
      </c>
      <c r="G101" s="14" t="s">
        <v>15</v>
      </c>
      <c r="H101" s="15">
        <v>3742000</v>
      </c>
      <c r="I101" s="15" t="s">
        <v>15</v>
      </c>
      <c r="J101" s="15" t="s">
        <v>15</v>
      </c>
      <c r="K101" s="15" t="s">
        <v>15</v>
      </c>
      <c r="L101" s="15">
        <v>3740760.92</v>
      </c>
      <c r="M101" s="16" t="s">
        <v>15</v>
      </c>
      <c r="N101" s="8">
        <f t="shared" si="54"/>
        <v>99.966887226082306</v>
      </c>
      <c r="O101" s="1"/>
    </row>
    <row r="102" spans="1:15">
      <c r="A102" s="20" t="s">
        <v>197</v>
      </c>
      <c r="B102" s="21" t="s">
        <v>193</v>
      </c>
      <c r="C102" s="14"/>
      <c r="D102" s="14"/>
      <c r="E102" s="14"/>
      <c r="F102" s="14"/>
      <c r="G102" s="14"/>
      <c r="H102" s="15">
        <f>H103</f>
        <v>30000</v>
      </c>
      <c r="I102" s="15">
        <f t="shared" ref="I102:L102" si="66">I103</f>
        <v>0</v>
      </c>
      <c r="J102" s="15">
        <f t="shared" si="66"/>
        <v>0</v>
      </c>
      <c r="K102" s="15">
        <f t="shared" si="66"/>
        <v>0</v>
      </c>
      <c r="L102" s="15">
        <f t="shared" si="66"/>
        <v>21547.5</v>
      </c>
      <c r="M102" s="16"/>
      <c r="N102" s="8">
        <f t="shared" si="54"/>
        <v>71.825000000000003</v>
      </c>
      <c r="O102" s="1"/>
    </row>
    <row r="103" spans="1:15">
      <c r="A103" s="20" t="s">
        <v>56</v>
      </c>
      <c r="B103" s="21" t="s">
        <v>194</v>
      </c>
      <c r="C103" s="14"/>
      <c r="D103" s="14"/>
      <c r="E103" s="14"/>
      <c r="F103" s="14"/>
      <c r="G103" s="14"/>
      <c r="H103" s="15">
        <f>H104+H105</f>
        <v>30000</v>
      </c>
      <c r="I103" s="15">
        <f t="shared" ref="I103:L103" si="67">I104+I105</f>
        <v>0</v>
      </c>
      <c r="J103" s="15">
        <f t="shared" si="67"/>
        <v>0</v>
      </c>
      <c r="K103" s="15">
        <f t="shared" si="67"/>
        <v>0</v>
      </c>
      <c r="L103" s="15">
        <f t="shared" si="67"/>
        <v>21547.5</v>
      </c>
      <c r="M103" s="16"/>
      <c r="N103" s="8">
        <f t="shared" si="54"/>
        <v>71.825000000000003</v>
      </c>
      <c r="O103" s="1"/>
    </row>
    <row r="104" spans="1:15">
      <c r="A104" s="20" t="s">
        <v>83</v>
      </c>
      <c r="B104" s="21" t="s">
        <v>195</v>
      </c>
      <c r="C104" s="14"/>
      <c r="D104" s="14"/>
      <c r="E104" s="14"/>
      <c r="F104" s="14"/>
      <c r="G104" s="14"/>
      <c r="H104" s="15">
        <v>10000</v>
      </c>
      <c r="I104" s="15"/>
      <c r="J104" s="15"/>
      <c r="K104" s="15"/>
      <c r="L104" s="15">
        <v>3901</v>
      </c>
      <c r="M104" s="16"/>
      <c r="N104" s="8">
        <f t="shared" si="54"/>
        <v>39.01</v>
      </c>
      <c r="O104" s="1"/>
    </row>
    <row r="105" spans="1:15">
      <c r="A105" s="20" t="s">
        <v>57</v>
      </c>
      <c r="B105" s="21" t="s">
        <v>196</v>
      </c>
      <c r="C105" s="14"/>
      <c r="D105" s="14"/>
      <c r="E105" s="14"/>
      <c r="F105" s="14"/>
      <c r="G105" s="14"/>
      <c r="H105" s="15">
        <v>20000</v>
      </c>
      <c r="I105" s="15"/>
      <c r="J105" s="15"/>
      <c r="K105" s="15"/>
      <c r="L105" s="15">
        <v>17646.5</v>
      </c>
      <c r="M105" s="16"/>
      <c r="N105" s="8">
        <f t="shared" si="54"/>
        <v>88.232500000000002</v>
      </c>
      <c r="O105" s="1"/>
    </row>
    <row r="106" spans="1:15" s="54" customFormat="1">
      <c r="A106" s="47" t="s">
        <v>133</v>
      </c>
      <c r="B106" s="48" t="s">
        <v>134</v>
      </c>
      <c r="C106" s="49" t="s">
        <v>15</v>
      </c>
      <c r="D106" s="49" t="s">
        <v>15</v>
      </c>
      <c r="E106" s="49" t="s">
        <v>15</v>
      </c>
      <c r="F106" s="49" t="s">
        <v>15</v>
      </c>
      <c r="G106" s="49" t="s">
        <v>15</v>
      </c>
      <c r="H106" s="50">
        <f>H107+H120</f>
        <v>9695940</v>
      </c>
      <c r="I106" s="50" t="e">
        <f t="shared" ref="I106:L106" si="68">I107+I120</f>
        <v>#VALUE!</v>
      </c>
      <c r="J106" s="50" t="e">
        <f t="shared" si="68"/>
        <v>#VALUE!</v>
      </c>
      <c r="K106" s="50" t="e">
        <f t="shared" si="68"/>
        <v>#VALUE!</v>
      </c>
      <c r="L106" s="50">
        <f t="shared" si="68"/>
        <v>9684187.4600000009</v>
      </c>
      <c r="M106" s="51" t="s">
        <v>15</v>
      </c>
      <c r="N106" s="52">
        <f t="shared" ref="N106:N132" si="69">L106/H106*100</f>
        <v>99.878789060163328</v>
      </c>
      <c r="O106" s="53"/>
    </row>
    <row r="107" spans="1:15" s="54" customFormat="1">
      <c r="A107" s="47" t="s">
        <v>135</v>
      </c>
      <c r="B107" s="48" t="s">
        <v>136</v>
      </c>
      <c r="C107" s="49" t="s">
        <v>15</v>
      </c>
      <c r="D107" s="49" t="s">
        <v>15</v>
      </c>
      <c r="E107" s="49" t="s">
        <v>15</v>
      </c>
      <c r="F107" s="49" t="s">
        <v>15</v>
      </c>
      <c r="G107" s="49" t="s">
        <v>15</v>
      </c>
      <c r="H107" s="50">
        <f>H108+H112+H115</f>
        <v>9045940</v>
      </c>
      <c r="I107" s="50" t="e">
        <f t="shared" ref="I107:L107" si="70">I108+I112+I115</f>
        <v>#VALUE!</v>
      </c>
      <c r="J107" s="50" t="e">
        <f t="shared" si="70"/>
        <v>#VALUE!</v>
      </c>
      <c r="K107" s="50" t="e">
        <f t="shared" si="70"/>
        <v>#VALUE!</v>
      </c>
      <c r="L107" s="50">
        <f t="shared" si="70"/>
        <v>9034287.4600000009</v>
      </c>
      <c r="M107" s="51" t="s">
        <v>15</v>
      </c>
      <c r="N107" s="52">
        <f t="shared" si="69"/>
        <v>99.871184863043538</v>
      </c>
      <c r="O107" s="53"/>
    </row>
    <row r="108" spans="1:15" ht="90">
      <c r="A108" s="31" t="s">
        <v>204</v>
      </c>
      <c r="B108" s="32" t="s">
        <v>208</v>
      </c>
      <c r="C108" s="33"/>
      <c r="D108" s="33"/>
      <c r="E108" s="33"/>
      <c r="F108" s="33"/>
      <c r="G108" s="33"/>
      <c r="H108" s="34">
        <f>H109</f>
        <v>6400940</v>
      </c>
      <c r="I108" s="34">
        <f t="shared" ref="I108:L108" si="71">I109</f>
        <v>0</v>
      </c>
      <c r="J108" s="34">
        <f t="shared" si="71"/>
        <v>0</v>
      </c>
      <c r="K108" s="34">
        <f t="shared" si="71"/>
        <v>0</v>
      </c>
      <c r="L108" s="34">
        <f t="shared" si="71"/>
        <v>6393358.3200000003</v>
      </c>
      <c r="M108" s="35"/>
      <c r="N108" s="8">
        <f t="shared" si="69"/>
        <v>99.881553646808129</v>
      </c>
      <c r="O108" s="1"/>
    </row>
    <row r="109" spans="1:15">
      <c r="A109" s="31" t="s">
        <v>203</v>
      </c>
      <c r="B109" s="32" t="s">
        <v>207</v>
      </c>
      <c r="C109" s="33"/>
      <c r="D109" s="33"/>
      <c r="E109" s="33"/>
      <c r="F109" s="33"/>
      <c r="G109" s="33"/>
      <c r="H109" s="34">
        <f>H110+H111</f>
        <v>6400940</v>
      </c>
      <c r="I109" s="34">
        <f t="shared" ref="I109:L109" si="72">I110+I111</f>
        <v>0</v>
      </c>
      <c r="J109" s="34">
        <f t="shared" si="72"/>
        <v>0</v>
      </c>
      <c r="K109" s="34">
        <f t="shared" si="72"/>
        <v>0</v>
      </c>
      <c r="L109" s="34">
        <f t="shared" si="72"/>
        <v>6393358.3200000003</v>
      </c>
      <c r="M109" s="35"/>
      <c r="N109" s="8">
        <f t="shared" si="69"/>
        <v>99.881553646808129</v>
      </c>
      <c r="O109" s="1"/>
    </row>
    <row r="110" spans="1:15">
      <c r="A110" s="31" t="s">
        <v>202</v>
      </c>
      <c r="B110" s="32" t="s">
        <v>206</v>
      </c>
      <c r="C110" s="33"/>
      <c r="D110" s="33"/>
      <c r="E110" s="33"/>
      <c r="F110" s="33"/>
      <c r="G110" s="33"/>
      <c r="H110" s="34">
        <v>4919000</v>
      </c>
      <c r="I110" s="34"/>
      <c r="J110" s="34"/>
      <c r="K110" s="34"/>
      <c r="L110" s="34">
        <v>4912503.17</v>
      </c>
      <c r="M110" s="35"/>
      <c r="N110" s="8">
        <f t="shared" si="69"/>
        <v>99.867923764992881</v>
      </c>
      <c r="O110" s="1"/>
    </row>
    <row r="111" spans="1:15" ht="48.75" customHeight="1">
      <c r="A111" s="31" t="s">
        <v>201</v>
      </c>
      <c r="B111" s="32" t="s">
        <v>205</v>
      </c>
      <c r="C111" s="33"/>
      <c r="D111" s="33"/>
      <c r="E111" s="33"/>
      <c r="F111" s="33"/>
      <c r="G111" s="33"/>
      <c r="H111" s="34">
        <v>1481940</v>
      </c>
      <c r="I111" s="34"/>
      <c r="J111" s="34"/>
      <c r="K111" s="34"/>
      <c r="L111" s="34">
        <v>1480855.15</v>
      </c>
      <c r="M111" s="35"/>
      <c r="N111" s="8">
        <f t="shared" si="69"/>
        <v>99.926795281860265</v>
      </c>
      <c r="O111" s="1"/>
    </row>
    <row r="112" spans="1:15" ht="30">
      <c r="A112" s="20" t="s">
        <v>46</v>
      </c>
      <c r="B112" s="21" t="s">
        <v>137</v>
      </c>
      <c r="C112" s="14" t="s">
        <v>15</v>
      </c>
      <c r="D112" s="14" t="s">
        <v>15</v>
      </c>
      <c r="E112" s="14" t="s">
        <v>15</v>
      </c>
      <c r="F112" s="14" t="s">
        <v>15</v>
      </c>
      <c r="G112" s="14" t="s">
        <v>15</v>
      </c>
      <c r="H112" s="15">
        <f>H113</f>
        <v>2630000</v>
      </c>
      <c r="I112" s="15" t="str">
        <f t="shared" ref="I112:L112" si="73">I113</f>
        <v>-</v>
      </c>
      <c r="J112" s="15" t="str">
        <f t="shared" si="73"/>
        <v>-</v>
      </c>
      <c r="K112" s="15" t="str">
        <f t="shared" si="73"/>
        <v>-</v>
      </c>
      <c r="L112" s="15">
        <f t="shared" si="73"/>
        <v>2627159.9300000002</v>
      </c>
      <c r="M112" s="16" t="s">
        <v>15</v>
      </c>
      <c r="N112" s="8">
        <f t="shared" si="69"/>
        <v>99.892012547528523</v>
      </c>
      <c r="O112" s="1"/>
    </row>
    <row r="113" spans="1:15" ht="30">
      <c r="A113" s="20" t="s">
        <v>47</v>
      </c>
      <c r="B113" s="21" t="s">
        <v>138</v>
      </c>
      <c r="C113" s="14" t="s">
        <v>15</v>
      </c>
      <c r="D113" s="14" t="s">
        <v>15</v>
      </c>
      <c r="E113" s="14" t="s">
        <v>15</v>
      </c>
      <c r="F113" s="14" t="s">
        <v>15</v>
      </c>
      <c r="G113" s="14" t="s">
        <v>15</v>
      </c>
      <c r="H113" s="15">
        <f>H114</f>
        <v>2630000</v>
      </c>
      <c r="I113" s="15" t="str">
        <f t="shared" ref="I113:L113" si="74">I114</f>
        <v>-</v>
      </c>
      <c r="J113" s="15" t="str">
        <f t="shared" si="74"/>
        <v>-</v>
      </c>
      <c r="K113" s="15" t="str">
        <f t="shared" si="74"/>
        <v>-</v>
      </c>
      <c r="L113" s="15">
        <f t="shared" si="74"/>
        <v>2627159.9300000002</v>
      </c>
      <c r="M113" s="16" t="s">
        <v>15</v>
      </c>
      <c r="N113" s="8">
        <f t="shared" si="69"/>
        <v>99.892012547528523</v>
      </c>
      <c r="O113" s="1"/>
    </row>
    <row r="114" spans="1:15">
      <c r="A114" s="20" t="s">
        <v>48</v>
      </c>
      <c r="B114" s="21" t="s">
        <v>139</v>
      </c>
      <c r="C114" s="14" t="s">
        <v>15</v>
      </c>
      <c r="D114" s="14" t="s">
        <v>15</v>
      </c>
      <c r="E114" s="14" t="s">
        <v>15</v>
      </c>
      <c r="F114" s="14" t="s">
        <v>15</v>
      </c>
      <c r="G114" s="14" t="s">
        <v>15</v>
      </c>
      <c r="H114" s="15">
        <v>2630000</v>
      </c>
      <c r="I114" s="15" t="s">
        <v>15</v>
      </c>
      <c r="J114" s="15" t="s">
        <v>15</v>
      </c>
      <c r="K114" s="15" t="s">
        <v>15</v>
      </c>
      <c r="L114" s="15">
        <v>2627159.9300000002</v>
      </c>
      <c r="M114" s="16" t="s">
        <v>15</v>
      </c>
      <c r="N114" s="8">
        <f t="shared" si="69"/>
        <v>99.892012547528523</v>
      </c>
      <c r="O114" s="1"/>
    </row>
    <row r="115" spans="1:15">
      <c r="A115" s="20" t="s">
        <v>197</v>
      </c>
      <c r="B115" s="21" t="s">
        <v>213</v>
      </c>
      <c r="C115" s="14" t="s">
        <v>15</v>
      </c>
      <c r="D115" s="14" t="s">
        <v>15</v>
      </c>
      <c r="E115" s="14" t="s">
        <v>15</v>
      </c>
      <c r="F115" s="14" t="s">
        <v>15</v>
      </c>
      <c r="G115" s="14" t="s">
        <v>15</v>
      </c>
      <c r="H115" s="15">
        <f>H116</f>
        <v>15000</v>
      </c>
      <c r="I115" s="15" t="e">
        <f t="shared" ref="I115:L115" si="75">I116</f>
        <v>#VALUE!</v>
      </c>
      <c r="J115" s="15" t="e">
        <f t="shared" si="75"/>
        <v>#VALUE!</v>
      </c>
      <c r="K115" s="15" t="e">
        <f t="shared" si="75"/>
        <v>#VALUE!</v>
      </c>
      <c r="L115" s="15">
        <f t="shared" si="75"/>
        <v>13769.21</v>
      </c>
      <c r="M115" s="16" t="s">
        <v>15</v>
      </c>
      <c r="N115" s="8">
        <f t="shared" si="69"/>
        <v>91.794733333333326</v>
      </c>
      <c r="O115" s="1"/>
    </row>
    <row r="116" spans="1:15">
      <c r="A116" s="20" t="s">
        <v>56</v>
      </c>
      <c r="B116" s="21" t="s">
        <v>212</v>
      </c>
      <c r="C116" s="14" t="s">
        <v>15</v>
      </c>
      <c r="D116" s="14" t="s">
        <v>15</v>
      </c>
      <c r="E116" s="14" t="s">
        <v>15</v>
      </c>
      <c r="F116" s="14" t="s">
        <v>15</v>
      </c>
      <c r="G116" s="14" t="s">
        <v>15</v>
      </c>
      <c r="H116" s="15">
        <f>H117+H118+H119</f>
        <v>15000</v>
      </c>
      <c r="I116" s="15" t="e">
        <f t="shared" ref="I116:L116" si="76">I117+I118+I119</f>
        <v>#VALUE!</v>
      </c>
      <c r="J116" s="15" t="e">
        <f t="shared" si="76"/>
        <v>#VALUE!</v>
      </c>
      <c r="K116" s="15" t="e">
        <f t="shared" si="76"/>
        <v>#VALUE!</v>
      </c>
      <c r="L116" s="15">
        <f t="shared" si="76"/>
        <v>13769.21</v>
      </c>
      <c r="M116" s="16" t="s">
        <v>15</v>
      </c>
      <c r="N116" s="8">
        <f t="shared" si="69"/>
        <v>91.794733333333326</v>
      </c>
      <c r="O116" s="1"/>
    </row>
    <row r="117" spans="1:15" ht="30">
      <c r="A117" s="20" t="s">
        <v>81</v>
      </c>
      <c r="B117" s="21" t="s">
        <v>211</v>
      </c>
      <c r="C117" s="14" t="s">
        <v>15</v>
      </c>
      <c r="D117" s="14" t="s">
        <v>15</v>
      </c>
      <c r="E117" s="14" t="s">
        <v>15</v>
      </c>
      <c r="F117" s="14" t="s">
        <v>15</v>
      </c>
      <c r="G117" s="14" t="s">
        <v>15</v>
      </c>
      <c r="H117" s="15">
        <v>7000</v>
      </c>
      <c r="I117" s="15" t="s">
        <v>15</v>
      </c>
      <c r="J117" s="15" t="s">
        <v>15</v>
      </c>
      <c r="K117" s="15" t="s">
        <v>15</v>
      </c>
      <c r="L117" s="15">
        <v>6413</v>
      </c>
      <c r="M117" s="16" t="s">
        <v>15</v>
      </c>
      <c r="N117" s="8">
        <f t="shared" si="69"/>
        <v>91.614285714285714</v>
      </c>
      <c r="O117" s="1"/>
    </row>
    <row r="118" spans="1:15" ht="18.75" customHeight="1">
      <c r="A118" s="20" t="s">
        <v>83</v>
      </c>
      <c r="B118" s="21" t="s">
        <v>210</v>
      </c>
      <c r="C118" s="14" t="s">
        <v>15</v>
      </c>
      <c r="D118" s="14" t="s">
        <v>15</v>
      </c>
      <c r="E118" s="14" t="s">
        <v>15</v>
      </c>
      <c r="F118" s="14" t="s">
        <v>15</v>
      </c>
      <c r="G118" s="14" t="s">
        <v>15</v>
      </c>
      <c r="H118" s="15">
        <v>1000</v>
      </c>
      <c r="I118" s="15" t="s">
        <v>15</v>
      </c>
      <c r="J118" s="15" t="s">
        <v>15</v>
      </c>
      <c r="K118" s="15" t="s">
        <v>15</v>
      </c>
      <c r="L118" s="15">
        <v>800</v>
      </c>
      <c r="M118" s="16" t="s">
        <v>15</v>
      </c>
      <c r="N118" s="8">
        <f t="shared" si="69"/>
        <v>80</v>
      </c>
      <c r="O118" s="1"/>
    </row>
    <row r="119" spans="1:15">
      <c r="A119" s="20" t="s">
        <v>57</v>
      </c>
      <c r="B119" s="21" t="s">
        <v>209</v>
      </c>
      <c r="C119" s="14" t="s">
        <v>15</v>
      </c>
      <c r="D119" s="14" t="s">
        <v>15</v>
      </c>
      <c r="E119" s="14" t="s">
        <v>15</v>
      </c>
      <c r="F119" s="14" t="s">
        <v>15</v>
      </c>
      <c r="G119" s="14" t="s">
        <v>15</v>
      </c>
      <c r="H119" s="15">
        <v>7000</v>
      </c>
      <c r="I119" s="15" t="s">
        <v>15</v>
      </c>
      <c r="J119" s="15" t="s">
        <v>15</v>
      </c>
      <c r="K119" s="15" t="s">
        <v>15</v>
      </c>
      <c r="L119" s="15">
        <v>6556.21</v>
      </c>
      <c r="M119" s="16" t="s">
        <v>15</v>
      </c>
      <c r="N119" s="8">
        <f t="shared" si="69"/>
        <v>93.660142857142858</v>
      </c>
      <c r="O119" s="1"/>
    </row>
    <row r="120" spans="1:15" s="54" customFormat="1">
      <c r="A120" s="47" t="s">
        <v>140</v>
      </c>
      <c r="B120" s="48" t="s">
        <v>141</v>
      </c>
      <c r="C120" s="49" t="s">
        <v>15</v>
      </c>
      <c r="D120" s="49" t="s">
        <v>15</v>
      </c>
      <c r="E120" s="49" t="s">
        <v>15</v>
      </c>
      <c r="F120" s="49" t="s">
        <v>15</v>
      </c>
      <c r="G120" s="49" t="s">
        <v>15</v>
      </c>
      <c r="H120" s="50">
        <f>H121+H124</f>
        <v>650000</v>
      </c>
      <c r="I120" s="50" t="e">
        <f t="shared" ref="I120:L120" si="77">I121+I124</f>
        <v>#VALUE!</v>
      </c>
      <c r="J120" s="50" t="e">
        <f t="shared" si="77"/>
        <v>#VALUE!</v>
      </c>
      <c r="K120" s="50" t="e">
        <f t="shared" si="77"/>
        <v>#VALUE!</v>
      </c>
      <c r="L120" s="50">
        <f t="shared" si="77"/>
        <v>649900</v>
      </c>
      <c r="M120" s="51" t="s">
        <v>15</v>
      </c>
      <c r="N120" s="52">
        <f t="shared" si="69"/>
        <v>99.984615384615381</v>
      </c>
      <c r="O120" s="53"/>
    </row>
    <row r="121" spans="1:15" ht="75">
      <c r="A121" s="20" t="s">
        <v>26</v>
      </c>
      <c r="B121" s="21" t="s">
        <v>142</v>
      </c>
      <c r="C121" s="14" t="s">
        <v>15</v>
      </c>
      <c r="D121" s="14" t="s">
        <v>15</v>
      </c>
      <c r="E121" s="14" t="s">
        <v>15</v>
      </c>
      <c r="F121" s="14" t="s">
        <v>15</v>
      </c>
      <c r="G121" s="14" t="s">
        <v>15</v>
      </c>
      <c r="H121" s="15">
        <f>H122</f>
        <v>6000</v>
      </c>
      <c r="I121" s="15" t="str">
        <f t="shared" ref="I121:L121" si="78">I122</f>
        <v>-</v>
      </c>
      <c r="J121" s="15" t="str">
        <f t="shared" si="78"/>
        <v>-</v>
      </c>
      <c r="K121" s="15" t="str">
        <f t="shared" si="78"/>
        <v>-</v>
      </c>
      <c r="L121" s="15">
        <f t="shared" si="78"/>
        <v>5900</v>
      </c>
      <c r="M121" s="16" t="s">
        <v>15</v>
      </c>
      <c r="N121" s="8">
        <f t="shared" si="69"/>
        <v>98.333333333333329</v>
      </c>
      <c r="O121" s="1"/>
    </row>
    <row r="122" spans="1:15">
      <c r="A122" s="20" t="s">
        <v>66</v>
      </c>
      <c r="B122" s="21" t="s">
        <v>143</v>
      </c>
      <c r="C122" s="14" t="s">
        <v>15</v>
      </c>
      <c r="D122" s="14" t="s">
        <v>15</v>
      </c>
      <c r="E122" s="14" t="s">
        <v>15</v>
      </c>
      <c r="F122" s="14" t="s">
        <v>15</v>
      </c>
      <c r="G122" s="14" t="s">
        <v>15</v>
      </c>
      <c r="H122" s="15">
        <f>H123</f>
        <v>6000</v>
      </c>
      <c r="I122" s="15" t="str">
        <f t="shared" ref="I122:L122" si="79">I123</f>
        <v>-</v>
      </c>
      <c r="J122" s="15" t="str">
        <f t="shared" si="79"/>
        <v>-</v>
      </c>
      <c r="K122" s="15" t="str">
        <f t="shared" si="79"/>
        <v>-</v>
      </c>
      <c r="L122" s="15">
        <f t="shared" si="79"/>
        <v>5900</v>
      </c>
      <c r="M122" s="16" t="s">
        <v>15</v>
      </c>
      <c r="N122" s="8">
        <f t="shared" si="69"/>
        <v>98.333333333333329</v>
      </c>
      <c r="O122" s="1"/>
    </row>
    <row r="123" spans="1:15" ht="30">
      <c r="A123" s="20" t="s">
        <v>70</v>
      </c>
      <c r="B123" s="21" t="s">
        <v>144</v>
      </c>
      <c r="C123" s="14" t="s">
        <v>15</v>
      </c>
      <c r="D123" s="14" t="s">
        <v>15</v>
      </c>
      <c r="E123" s="14" t="s">
        <v>15</v>
      </c>
      <c r="F123" s="14" t="s">
        <v>15</v>
      </c>
      <c r="G123" s="14" t="s">
        <v>15</v>
      </c>
      <c r="H123" s="15">
        <v>6000</v>
      </c>
      <c r="I123" s="15" t="s">
        <v>15</v>
      </c>
      <c r="J123" s="15" t="s">
        <v>15</v>
      </c>
      <c r="K123" s="15" t="s">
        <v>15</v>
      </c>
      <c r="L123" s="15">
        <v>5900</v>
      </c>
      <c r="M123" s="16" t="s">
        <v>15</v>
      </c>
      <c r="N123" s="8">
        <f t="shared" si="69"/>
        <v>98.333333333333329</v>
      </c>
      <c r="O123" s="1"/>
    </row>
    <row r="124" spans="1:15" ht="30">
      <c r="A124" s="20" t="s">
        <v>46</v>
      </c>
      <c r="B124" s="21" t="s">
        <v>145</v>
      </c>
      <c r="C124" s="14" t="s">
        <v>15</v>
      </c>
      <c r="D124" s="14" t="s">
        <v>15</v>
      </c>
      <c r="E124" s="14" t="s">
        <v>15</v>
      </c>
      <c r="F124" s="14" t="s">
        <v>15</v>
      </c>
      <c r="G124" s="14" t="s">
        <v>15</v>
      </c>
      <c r="H124" s="15">
        <f>H125</f>
        <v>644000</v>
      </c>
      <c r="I124" s="15" t="str">
        <f t="shared" ref="I124:L124" si="80">I125</f>
        <v>-</v>
      </c>
      <c r="J124" s="15" t="str">
        <f t="shared" si="80"/>
        <v>-</v>
      </c>
      <c r="K124" s="15" t="str">
        <f t="shared" si="80"/>
        <v>-</v>
      </c>
      <c r="L124" s="15">
        <f t="shared" si="80"/>
        <v>644000</v>
      </c>
      <c r="M124" s="16" t="s">
        <v>15</v>
      </c>
      <c r="N124" s="8">
        <f t="shared" si="69"/>
        <v>100</v>
      </c>
      <c r="O124" s="1"/>
    </row>
    <row r="125" spans="1:15" ht="30">
      <c r="A125" s="20" t="s">
        <v>47</v>
      </c>
      <c r="B125" s="21" t="s">
        <v>146</v>
      </c>
      <c r="C125" s="14" t="s">
        <v>15</v>
      </c>
      <c r="D125" s="14" t="s">
        <v>15</v>
      </c>
      <c r="E125" s="14" t="s">
        <v>15</v>
      </c>
      <c r="F125" s="14" t="s">
        <v>15</v>
      </c>
      <c r="G125" s="14" t="s">
        <v>15</v>
      </c>
      <c r="H125" s="15">
        <f>H126</f>
        <v>644000</v>
      </c>
      <c r="I125" s="15" t="str">
        <f t="shared" ref="I125:L125" si="81">I126</f>
        <v>-</v>
      </c>
      <c r="J125" s="15" t="str">
        <f t="shared" si="81"/>
        <v>-</v>
      </c>
      <c r="K125" s="15" t="str">
        <f t="shared" si="81"/>
        <v>-</v>
      </c>
      <c r="L125" s="15">
        <f t="shared" si="81"/>
        <v>644000</v>
      </c>
      <c r="M125" s="16" t="s">
        <v>15</v>
      </c>
      <c r="N125" s="8">
        <f t="shared" si="69"/>
        <v>100</v>
      </c>
      <c r="O125" s="1"/>
    </row>
    <row r="126" spans="1:15">
      <c r="A126" s="20" t="s">
        <v>48</v>
      </c>
      <c r="B126" s="21" t="s">
        <v>147</v>
      </c>
      <c r="C126" s="14" t="s">
        <v>15</v>
      </c>
      <c r="D126" s="14" t="s">
        <v>15</v>
      </c>
      <c r="E126" s="14" t="s">
        <v>15</v>
      </c>
      <c r="F126" s="14" t="s">
        <v>15</v>
      </c>
      <c r="G126" s="14" t="s">
        <v>15</v>
      </c>
      <c r="H126" s="15">
        <v>644000</v>
      </c>
      <c r="I126" s="15" t="s">
        <v>15</v>
      </c>
      <c r="J126" s="15" t="s">
        <v>15</v>
      </c>
      <c r="K126" s="15" t="s">
        <v>15</v>
      </c>
      <c r="L126" s="15">
        <v>644000</v>
      </c>
      <c r="M126" s="16" t="s">
        <v>15</v>
      </c>
      <c r="N126" s="8">
        <f t="shared" si="69"/>
        <v>100</v>
      </c>
      <c r="O126" s="1"/>
    </row>
    <row r="127" spans="1:15" s="54" customFormat="1">
      <c r="A127" s="47" t="s">
        <v>148</v>
      </c>
      <c r="B127" s="48" t="s">
        <v>149</v>
      </c>
      <c r="C127" s="49" t="s">
        <v>15</v>
      </c>
      <c r="D127" s="49" t="s">
        <v>15</v>
      </c>
      <c r="E127" s="49" t="s">
        <v>15</v>
      </c>
      <c r="F127" s="49" t="s">
        <v>15</v>
      </c>
      <c r="G127" s="49" t="s">
        <v>15</v>
      </c>
      <c r="H127" s="50">
        <f>H128</f>
        <v>353000</v>
      </c>
      <c r="I127" s="50" t="str">
        <f t="shared" ref="I127:L127" si="82">I128</f>
        <v>-</v>
      </c>
      <c r="J127" s="50" t="str">
        <f t="shared" si="82"/>
        <v>-</v>
      </c>
      <c r="K127" s="50" t="str">
        <f t="shared" si="82"/>
        <v>-</v>
      </c>
      <c r="L127" s="50">
        <f t="shared" si="82"/>
        <v>352441.03</v>
      </c>
      <c r="M127" s="51" t="s">
        <v>15</v>
      </c>
      <c r="N127" s="52">
        <f t="shared" si="69"/>
        <v>99.841651558073664</v>
      </c>
      <c r="O127" s="53"/>
    </row>
    <row r="128" spans="1:15" s="54" customFormat="1">
      <c r="A128" s="47" t="s">
        <v>150</v>
      </c>
      <c r="B128" s="48" t="s">
        <v>151</v>
      </c>
      <c r="C128" s="49" t="s">
        <v>15</v>
      </c>
      <c r="D128" s="49" t="s">
        <v>15</v>
      </c>
      <c r="E128" s="49" t="s">
        <v>15</v>
      </c>
      <c r="F128" s="49" t="s">
        <v>15</v>
      </c>
      <c r="G128" s="49" t="s">
        <v>15</v>
      </c>
      <c r="H128" s="50">
        <f>H129</f>
        <v>353000</v>
      </c>
      <c r="I128" s="50" t="str">
        <f t="shared" ref="I128:L128" si="83">I129</f>
        <v>-</v>
      </c>
      <c r="J128" s="50" t="str">
        <f t="shared" si="83"/>
        <v>-</v>
      </c>
      <c r="K128" s="50" t="str">
        <f t="shared" si="83"/>
        <v>-</v>
      </c>
      <c r="L128" s="50">
        <f t="shared" si="83"/>
        <v>352441.03</v>
      </c>
      <c r="M128" s="51" t="s">
        <v>15</v>
      </c>
      <c r="N128" s="52">
        <f t="shared" si="69"/>
        <v>99.841651558073664</v>
      </c>
      <c r="O128" s="53"/>
    </row>
    <row r="129" spans="1:15">
      <c r="A129" s="20" t="s">
        <v>132</v>
      </c>
      <c r="B129" s="21" t="s">
        <v>152</v>
      </c>
      <c r="C129" s="14" t="s">
        <v>15</v>
      </c>
      <c r="D129" s="14" t="s">
        <v>15</v>
      </c>
      <c r="E129" s="14" t="s">
        <v>15</v>
      </c>
      <c r="F129" s="14" t="s">
        <v>15</v>
      </c>
      <c r="G129" s="14" t="s">
        <v>15</v>
      </c>
      <c r="H129" s="15">
        <f>H130</f>
        <v>353000</v>
      </c>
      <c r="I129" s="15" t="str">
        <f t="shared" ref="I129:L129" si="84">I130</f>
        <v>-</v>
      </c>
      <c r="J129" s="15" t="str">
        <f t="shared" si="84"/>
        <v>-</v>
      </c>
      <c r="K129" s="15" t="str">
        <f t="shared" si="84"/>
        <v>-</v>
      </c>
      <c r="L129" s="15">
        <f t="shared" si="84"/>
        <v>352441.03</v>
      </c>
      <c r="M129" s="16" t="s">
        <v>15</v>
      </c>
      <c r="N129" s="8">
        <f t="shared" si="69"/>
        <v>99.841651558073664</v>
      </c>
      <c r="O129" s="1"/>
    </row>
    <row r="130" spans="1:15" ht="30">
      <c r="A130" s="20" t="s">
        <v>153</v>
      </c>
      <c r="B130" s="21" t="s">
        <v>154</v>
      </c>
      <c r="C130" s="14" t="s">
        <v>15</v>
      </c>
      <c r="D130" s="14" t="s">
        <v>15</v>
      </c>
      <c r="E130" s="14" t="s">
        <v>15</v>
      </c>
      <c r="F130" s="14" t="s">
        <v>15</v>
      </c>
      <c r="G130" s="14" t="s">
        <v>15</v>
      </c>
      <c r="H130" s="15">
        <f>H131</f>
        <v>353000</v>
      </c>
      <c r="I130" s="15" t="str">
        <f t="shared" ref="I130:L130" si="85">I131</f>
        <v>-</v>
      </c>
      <c r="J130" s="15" t="str">
        <f t="shared" si="85"/>
        <v>-</v>
      </c>
      <c r="K130" s="15" t="str">
        <f t="shared" si="85"/>
        <v>-</v>
      </c>
      <c r="L130" s="15">
        <f t="shared" si="85"/>
        <v>352441.03</v>
      </c>
      <c r="M130" s="16" t="s">
        <v>15</v>
      </c>
      <c r="N130" s="8">
        <f t="shared" si="69"/>
        <v>99.841651558073664</v>
      </c>
      <c r="O130" s="1"/>
    </row>
    <row r="131" spans="1:15">
      <c r="A131" s="20" t="s">
        <v>155</v>
      </c>
      <c r="B131" s="21" t="s">
        <v>156</v>
      </c>
      <c r="C131" s="14" t="s">
        <v>15</v>
      </c>
      <c r="D131" s="14" t="s">
        <v>15</v>
      </c>
      <c r="E131" s="14" t="s">
        <v>15</v>
      </c>
      <c r="F131" s="14" t="s">
        <v>15</v>
      </c>
      <c r="G131" s="14" t="s">
        <v>15</v>
      </c>
      <c r="H131" s="15">
        <v>353000</v>
      </c>
      <c r="I131" s="15" t="s">
        <v>15</v>
      </c>
      <c r="J131" s="15" t="s">
        <v>15</v>
      </c>
      <c r="K131" s="15" t="s">
        <v>15</v>
      </c>
      <c r="L131" s="15">
        <v>352441.03</v>
      </c>
      <c r="M131" s="16" t="s">
        <v>15</v>
      </c>
      <c r="N131" s="8">
        <f t="shared" si="69"/>
        <v>99.841651558073664</v>
      </c>
      <c r="O131" s="1"/>
    </row>
    <row r="132" spans="1:15" s="54" customFormat="1">
      <c r="A132" s="47" t="s">
        <v>157</v>
      </c>
      <c r="B132" s="48" t="s">
        <v>158</v>
      </c>
      <c r="C132" s="49" t="s">
        <v>15</v>
      </c>
      <c r="D132" s="49" t="s">
        <v>15</v>
      </c>
      <c r="E132" s="49" t="s">
        <v>15</v>
      </c>
      <c r="F132" s="49" t="s">
        <v>15</v>
      </c>
      <c r="G132" s="49" t="s">
        <v>15</v>
      </c>
      <c r="H132" s="50">
        <f>H133</f>
        <v>400000</v>
      </c>
      <c r="I132" s="50" t="str">
        <f t="shared" ref="I132:L132" si="86">I133</f>
        <v>-</v>
      </c>
      <c r="J132" s="50" t="str">
        <f t="shared" si="86"/>
        <v>-</v>
      </c>
      <c r="K132" s="50" t="str">
        <f t="shared" si="86"/>
        <v>-</v>
      </c>
      <c r="L132" s="50">
        <f t="shared" si="86"/>
        <v>400000</v>
      </c>
      <c r="M132" s="51" t="s">
        <v>15</v>
      </c>
      <c r="N132" s="52">
        <f t="shared" si="69"/>
        <v>100</v>
      </c>
      <c r="O132" s="53"/>
    </row>
    <row r="133" spans="1:15" s="54" customFormat="1">
      <c r="A133" s="47" t="s">
        <v>159</v>
      </c>
      <c r="B133" s="48" t="s">
        <v>216</v>
      </c>
      <c r="C133" s="49" t="s">
        <v>15</v>
      </c>
      <c r="D133" s="49" t="s">
        <v>15</v>
      </c>
      <c r="E133" s="49" t="s">
        <v>15</v>
      </c>
      <c r="F133" s="49" t="s">
        <v>15</v>
      </c>
      <c r="G133" s="49" t="s">
        <v>15</v>
      </c>
      <c r="H133" s="50">
        <f>H134</f>
        <v>400000</v>
      </c>
      <c r="I133" s="50" t="str">
        <f t="shared" ref="I133:L133" si="87">I134</f>
        <v>-</v>
      </c>
      <c r="J133" s="50" t="str">
        <f t="shared" si="87"/>
        <v>-</v>
      </c>
      <c r="K133" s="50" t="str">
        <f t="shared" si="87"/>
        <v>-</v>
      </c>
      <c r="L133" s="50">
        <f t="shared" si="87"/>
        <v>400000</v>
      </c>
      <c r="M133" s="51" t="s">
        <v>15</v>
      </c>
      <c r="N133" s="52">
        <f t="shared" ref="N133:N137" si="88">L133/H133*100</f>
        <v>100</v>
      </c>
      <c r="O133" s="53"/>
    </row>
    <row r="134" spans="1:15">
      <c r="A134" s="20" t="s">
        <v>218</v>
      </c>
      <c r="B134" s="21" t="s">
        <v>215</v>
      </c>
      <c r="C134" s="14" t="s">
        <v>15</v>
      </c>
      <c r="D134" s="14" t="s">
        <v>15</v>
      </c>
      <c r="E134" s="14" t="s">
        <v>15</v>
      </c>
      <c r="F134" s="14" t="s">
        <v>15</v>
      </c>
      <c r="G134" s="14" t="s">
        <v>15</v>
      </c>
      <c r="H134" s="15">
        <f>H135</f>
        <v>400000</v>
      </c>
      <c r="I134" s="15" t="str">
        <f t="shared" ref="I134:L134" si="89">I135</f>
        <v>-</v>
      </c>
      <c r="J134" s="15" t="str">
        <f t="shared" si="89"/>
        <v>-</v>
      </c>
      <c r="K134" s="15" t="str">
        <f t="shared" si="89"/>
        <v>-</v>
      </c>
      <c r="L134" s="15">
        <f t="shared" si="89"/>
        <v>400000</v>
      </c>
      <c r="M134" s="16" t="s">
        <v>15</v>
      </c>
      <c r="N134" s="8">
        <f t="shared" si="88"/>
        <v>100</v>
      </c>
      <c r="O134" s="1"/>
    </row>
    <row r="135" spans="1:15" ht="21" customHeight="1" thickBot="1">
      <c r="A135" s="20" t="s">
        <v>217</v>
      </c>
      <c r="B135" s="21" t="s">
        <v>214</v>
      </c>
      <c r="C135" s="14" t="s">
        <v>15</v>
      </c>
      <c r="D135" s="14" t="s">
        <v>15</v>
      </c>
      <c r="E135" s="14" t="s">
        <v>15</v>
      </c>
      <c r="F135" s="14" t="s">
        <v>15</v>
      </c>
      <c r="G135" s="14" t="s">
        <v>15</v>
      </c>
      <c r="H135" s="15">
        <v>400000</v>
      </c>
      <c r="I135" s="15" t="s">
        <v>15</v>
      </c>
      <c r="J135" s="15" t="s">
        <v>15</v>
      </c>
      <c r="K135" s="15" t="s">
        <v>15</v>
      </c>
      <c r="L135" s="15">
        <v>400000</v>
      </c>
      <c r="M135" s="16" t="s">
        <v>15</v>
      </c>
      <c r="N135" s="8">
        <f t="shared" si="88"/>
        <v>100</v>
      </c>
      <c r="O135" s="1"/>
    </row>
    <row r="136" spans="1:15" ht="12.95" customHeight="1" thickBot="1">
      <c r="A136" s="22"/>
      <c r="B136" s="23"/>
      <c r="C136" s="23"/>
      <c r="D136" s="23"/>
      <c r="E136" s="23"/>
      <c r="F136" s="23"/>
      <c r="G136" s="23"/>
      <c r="H136" s="24"/>
      <c r="I136" s="24"/>
      <c r="J136" s="24"/>
      <c r="K136" s="24"/>
      <c r="L136" s="24"/>
      <c r="M136" s="24"/>
      <c r="N136" s="8"/>
      <c r="O136" s="1"/>
    </row>
    <row r="137" spans="1:15" ht="25.5" customHeight="1" thickBot="1">
      <c r="A137" s="25" t="s">
        <v>160</v>
      </c>
      <c r="B137" s="26" t="s">
        <v>14</v>
      </c>
      <c r="C137" s="27" t="s">
        <v>15</v>
      </c>
      <c r="D137" s="27" t="s">
        <v>15</v>
      </c>
      <c r="E137" s="27" t="s">
        <v>15</v>
      </c>
      <c r="F137" s="27" t="s">
        <v>15</v>
      </c>
      <c r="G137" s="27" t="s">
        <v>15</v>
      </c>
      <c r="H137" s="28">
        <v>-5077500</v>
      </c>
      <c r="I137" s="28" t="s">
        <v>15</v>
      </c>
      <c r="J137" s="28" t="s">
        <v>15</v>
      </c>
      <c r="K137" s="28" t="s">
        <v>15</v>
      </c>
      <c r="L137" s="28">
        <v>-2286421.67</v>
      </c>
      <c r="M137" s="29" t="s">
        <v>15</v>
      </c>
      <c r="N137" s="8">
        <f t="shared" si="88"/>
        <v>45.03046125061546</v>
      </c>
      <c r="O137" s="1"/>
    </row>
    <row r="138" spans="1:15" ht="12.95" customHeight="1">
      <c r="A138" s="3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"/>
      <c r="O138" s="1"/>
    </row>
    <row r="139" spans="1:15" hidden="1">
      <c r="A139" s="4"/>
      <c r="B139" s="4"/>
      <c r="C139" s="9" t="s">
        <v>18</v>
      </c>
      <c r="D139" s="9" t="s">
        <v>18</v>
      </c>
      <c r="E139" s="9" t="s">
        <v>18</v>
      </c>
      <c r="F139" s="9" t="s">
        <v>18</v>
      </c>
      <c r="G139" s="9" t="s">
        <v>18</v>
      </c>
      <c r="H139" s="9"/>
      <c r="I139" s="9" t="s">
        <v>18</v>
      </c>
      <c r="J139" s="9" t="s">
        <v>18</v>
      </c>
      <c r="K139" s="9" t="s">
        <v>18</v>
      </c>
      <c r="L139" s="9"/>
      <c r="M139" s="9" t="s">
        <v>18</v>
      </c>
      <c r="N139" s="3" t="s">
        <v>19</v>
      </c>
      <c r="O139" s="1"/>
    </row>
  </sheetData>
  <mergeCells count="5">
    <mergeCell ref="A1:A2"/>
    <mergeCell ref="B1:B2"/>
    <mergeCell ref="C1:H2"/>
    <mergeCell ref="I1:M2"/>
    <mergeCell ref="N1:N2"/>
  </mergeCells>
  <pageMargins left="0.78740157480314965" right="0.59055118110236227" top="0.59055118110236227" bottom="0.39370078740157483" header="0" footer="0"/>
  <pageSetup paperSize="9" scale="60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2ED6DE1-956B-48F7-A4A8-D566BAD75F4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123</cp:lastModifiedBy>
  <cp:lastPrinted>2020-04-16T06:26:06Z</cp:lastPrinted>
  <dcterms:created xsi:type="dcterms:W3CDTF">2019-03-11T23:48:59Z</dcterms:created>
  <dcterms:modified xsi:type="dcterms:W3CDTF">2020-04-16T06:27:11Z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18.2.7.28806</vt:lpwstr>
  </property>
  <property fmtid="{D5CDD505-2E9C-101B-9397-08002B2CF9AE}" pid="5" name="Версия базы">
    <vt:lpwstr>18.2.0.67165802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rn20024_3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